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9F7C9C91-7664-42F4-8BBF-A1AD946F91FF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M19" i="4"/>
  <c r="N19" i="4" s="1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/>
  <c r="L44" i="17"/>
  <c r="L43" i="17"/>
  <c r="M43" i="17"/>
  <c r="N43" i="17"/>
  <c r="L32" i="17"/>
  <c r="L31" i="17"/>
  <c r="M31" i="17"/>
  <c r="N31" i="17"/>
  <c r="L20" i="17"/>
  <c r="L19" i="17"/>
  <c r="M19" i="17"/>
  <c r="N19" i="17" s="1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 s="1"/>
  <c r="AA32" i="16"/>
  <c r="AA31" i="16"/>
  <c r="AB31" i="16"/>
  <c r="AC31" i="16"/>
  <c r="AA20" i="16"/>
  <c r="AA19" i="16"/>
  <c r="AB19" i="16"/>
  <c r="AC19" i="16"/>
  <c r="L44" i="16"/>
  <c r="L43" i="16"/>
  <c r="M43" i="16"/>
  <c r="N43" i="16"/>
  <c r="L32" i="16"/>
  <c r="L31" i="16"/>
  <c r="M31" i="16"/>
  <c r="N31" i="16"/>
  <c r="L20" i="16"/>
  <c r="L19" i="16"/>
  <c r="N19" i="16" s="1"/>
  <c r="M19" i="16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B31" i="15"/>
  <c r="AC31" i="15"/>
  <c r="AA20" i="15"/>
  <c r="AA19" i="15"/>
  <c r="AB19" i="15"/>
  <c r="AC19" i="15"/>
  <c r="L44" i="15"/>
  <c r="L43" i="15"/>
  <c r="M43" i="15"/>
  <c r="N43" i="15"/>
  <c r="L32" i="15"/>
  <c r="L31" i="15"/>
  <c r="M31" i="15"/>
  <c r="N31" i="15"/>
  <c r="L20" i="15"/>
  <c r="L19" i="15"/>
  <c r="M19" i="15"/>
  <c r="N19" i="15" s="1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 s="1"/>
  <c r="AA32" i="14"/>
  <c r="AA31" i="14"/>
  <c r="AB31" i="14"/>
  <c r="AC31" i="14"/>
  <c r="AA20" i="14"/>
  <c r="AA19" i="14"/>
  <c r="AC19" i="14" s="1"/>
  <c r="AB19" i="14"/>
  <c r="L44" i="14"/>
  <c r="L43" i="14"/>
  <c r="M43" i="14"/>
  <c r="N43" i="14" s="1"/>
  <c r="L32" i="14"/>
  <c r="L31" i="14"/>
  <c r="M31" i="14"/>
  <c r="N31" i="14"/>
  <c r="L20" i="14"/>
  <c r="L19" i="14"/>
  <c r="M19" i="14"/>
  <c r="N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N19" i="11" s="1"/>
  <c r="M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 s="1"/>
  <c r="L32" i="10"/>
  <c r="L31" i="10"/>
  <c r="N31" i="10" s="1"/>
  <c r="M31" i="10"/>
  <c r="L20" i="10"/>
  <c r="L19" i="10"/>
  <c r="M19" i="10"/>
  <c r="N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M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M31" i="12"/>
  <c r="N31" i="12"/>
  <c r="L20" i="12"/>
  <c r="L19" i="12"/>
  <c r="M19" i="12"/>
  <c r="N19" i="12" s="1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 s="1"/>
  <c r="L44" i="9"/>
  <c r="L43" i="9"/>
  <c r="M43" i="9"/>
  <c r="N43" i="9"/>
  <c r="L32" i="9"/>
  <c r="L31" i="9"/>
  <c r="M31" i="9"/>
  <c r="N31" i="9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A32" i="8"/>
  <c r="AA31" i="8"/>
  <c r="AB31" i="8"/>
  <c r="AC31" i="8" s="1"/>
  <c r="AA20" i="8"/>
  <c r="AA19" i="8"/>
  <c r="AB19" i="8"/>
  <c r="L44" i="8"/>
  <c r="L43" i="8"/>
  <c r="M43" i="8"/>
  <c r="N43" i="8"/>
  <c r="L32" i="8"/>
  <c r="L31" i="8"/>
  <c r="M31" i="8"/>
  <c r="N31" i="8"/>
  <c r="L20" i="8"/>
  <c r="L19" i="8"/>
  <c r="M19" i="8"/>
  <c r="N19" i="8" s="1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/>
  <c r="AA32" i="7"/>
  <c r="AA31" i="7"/>
  <c r="AB31" i="7"/>
  <c r="AC31" i="7"/>
  <c r="AA20" i="7"/>
  <c r="AA19" i="7"/>
  <c r="AB19" i="7"/>
  <c r="AC19" i="7"/>
  <c r="L44" i="7"/>
  <c r="L43" i="7"/>
  <c r="M43" i="7"/>
  <c r="L32" i="7"/>
  <c r="L31" i="7"/>
  <c r="M31" i="7"/>
  <c r="N31" i="7"/>
  <c r="L20" i="7"/>
  <c r="L19" i="7"/>
  <c r="M19" i="7"/>
  <c r="N19" i="7"/>
  <c r="AA28" i="16"/>
  <c r="AB28" i="16"/>
  <c r="AA29" i="16"/>
  <c r="AB29" i="16"/>
  <c r="AA30" i="16"/>
  <c r="AB30" i="16"/>
  <c r="AB27" i="16"/>
  <c r="AA27" i="16"/>
  <c r="N19" i="6" l="1"/>
  <c r="AC43" i="8"/>
  <c r="AC19" i="8"/>
  <c r="N43" i="7"/>
  <c r="L27" i="12"/>
  <c r="M27" i="12"/>
  <c r="L28" i="12"/>
  <c r="M28" i="12"/>
  <c r="L29" i="12"/>
  <c r="M29" i="12"/>
  <c r="L30" i="12"/>
  <c r="M30" i="12"/>
  <c r="AF15" i="7"/>
  <c r="AG15" i="7"/>
  <c r="AH15" i="7"/>
  <c r="AI15" i="7"/>
  <c r="AJ15" i="7"/>
  <c r="AK15" i="7"/>
  <c r="AL15" i="7"/>
  <c r="AM15" i="7"/>
  <c r="AN15" i="7"/>
  <c r="AO15" i="7"/>
  <c r="AF16" i="7"/>
  <c r="AG16" i="7"/>
  <c r="AH16" i="7"/>
  <c r="AI16" i="7"/>
  <c r="AJ16" i="7"/>
  <c r="AK16" i="7"/>
  <c r="AL16" i="7"/>
  <c r="AM16" i="7"/>
  <c r="AN16" i="7"/>
  <c r="AO16" i="7"/>
  <c r="AF17" i="7"/>
  <c r="AG17" i="7"/>
  <c r="AH17" i="7"/>
  <c r="AI17" i="7"/>
  <c r="AJ17" i="7"/>
  <c r="AK17" i="7"/>
  <c r="AL17" i="7"/>
  <c r="AM17" i="7"/>
  <c r="AN17" i="7"/>
  <c r="AO17" i="7"/>
  <c r="AF18" i="7"/>
  <c r="AG18" i="7"/>
  <c r="AH18" i="7"/>
  <c r="AI18" i="7"/>
  <c r="AJ18" i="7"/>
  <c r="AK18" i="7"/>
  <c r="AL18" i="7"/>
  <c r="AM18" i="7"/>
  <c r="AN18" i="7"/>
  <c r="AO18" i="7"/>
  <c r="AF19" i="7"/>
  <c r="AG19" i="7"/>
  <c r="AH19" i="7"/>
  <c r="AI19" i="7"/>
  <c r="AJ19" i="7"/>
  <c r="AK19" i="7"/>
  <c r="AL19" i="7"/>
  <c r="AM19" i="7"/>
  <c r="AN19" i="7"/>
  <c r="AO19" i="7"/>
  <c r="AF27" i="7"/>
  <c r="AG27" i="7"/>
  <c r="AH27" i="7"/>
  <c r="AI27" i="7"/>
  <c r="AJ27" i="7"/>
  <c r="AK27" i="7"/>
  <c r="AL27" i="7"/>
  <c r="AM27" i="7"/>
  <c r="AN27" i="7"/>
  <c r="AO27" i="7"/>
  <c r="AF28" i="7"/>
  <c r="AG28" i="7"/>
  <c r="AH28" i="7"/>
  <c r="AI28" i="7"/>
  <c r="AJ28" i="7"/>
  <c r="AK28" i="7"/>
  <c r="AL28" i="7"/>
  <c r="AM28" i="7"/>
  <c r="AN28" i="7"/>
  <c r="AO28" i="7"/>
  <c r="AF29" i="7"/>
  <c r="AG29" i="7"/>
  <c r="AH29" i="7"/>
  <c r="AI29" i="7"/>
  <c r="AJ29" i="7"/>
  <c r="AK29" i="7"/>
  <c r="AL29" i="7"/>
  <c r="AM29" i="7"/>
  <c r="AN29" i="7"/>
  <c r="AO29" i="7"/>
  <c r="AF30" i="7"/>
  <c r="AG30" i="7"/>
  <c r="AH30" i="7"/>
  <c r="AI30" i="7"/>
  <c r="AJ30" i="7"/>
  <c r="AK30" i="7"/>
  <c r="AL30" i="7"/>
  <c r="AM30" i="7"/>
  <c r="AN30" i="7"/>
  <c r="AO30" i="7"/>
  <c r="AF31" i="7"/>
  <c r="AG31" i="7"/>
  <c r="AH31" i="7"/>
  <c r="AI31" i="7"/>
  <c r="AJ31" i="7"/>
  <c r="AK31" i="7"/>
  <c r="AL31" i="7"/>
  <c r="AM31" i="7"/>
  <c r="AN31" i="7"/>
  <c r="AO31" i="7"/>
  <c r="AF39" i="7"/>
  <c r="AG39" i="7"/>
  <c r="AH39" i="7"/>
  <c r="AI39" i="7"/>
  <c r="AJ39" i="7"/>
  <c r="AK39" i="7"/>
  <c r="AL39" i="7"/>
  <c r="AM39" i="7"/>
  <c r="AN39" i="7"/>
  <c r="AO39" i="7"/>
  <c r="AF40" i="7"/>
  <c r="AG40" i="7"/>
  <c r="AH40" i="7"/>
  <c r="AI40" i="7"/>
  <c r="AJ40" i="7"/>
  <c r="AK40" i="7"/>
  <c r="AL40" i="7"/>
  <c r="AM40" i="7"/>
  <c r="AN40" i="7"/>
  <c r="AO40" i="7"/>
  <c r="AF41" i="7"/>
  <c r="AG41" i="7"/>
  <c r="AH41" i="7"/>
  <c r="AI41" i="7"/>
  <c r="AJ41" i="7"/>
  <c r="AK41" i="7"/>
  <c r="AL41" i="7"/>
  <c r="AM41" i="7"/>
  <c r="AN41" i="7"/>
  <c r="AO41" i="7"/>
  <c r="AF42" i="7"/>
  <c r="AG42" i="7"/>
  <c r="AH42" i="7"/>
  <c r="AI42" i="7"/>
  <c r="AJ42" i="7"/>
  <c r="AK42" i="7"/>
  <c r="AL42" i="7"/>
  <c r="AM42" i="7"/>
  <c r="AN42" i="7"/>
  <c r="AO42" i="7"/>
  <c r="AF43" i="7"/>
  <c r="AG43" i="7"/>
  <c r="AH43" i="7"/>
  <c r="AI43" i="7"/>
  <c r="AJ43" i="7"/>
  <c r="AK43" i="7"/>
  <c r="AL43" i="7"/>
  <c r="AM43" i="7"/>
  <c r="AN43" i="7"/>
  <c r="AO43" i="7"/>
  <c r="L39" i="7" l="1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AC30" i="17" s="1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AF15" i="4"/>
  <c r="Q32" i="15"/>
  <c r="AP41" i="17" l="1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R16" i="17" s="1"/>
  <c r="AQ27" i="17"/>
  <c r="N28" i="17"/>
  <c r="N40" i="17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4"/>
  <c r="W44" i="4"/>
  <c r="U44" i="4"/>
  <c r="S44" i="4"/>
  <c r="Q44" i="4"/>
  <c r="J44" i="4"/>
  <c r="H44" i="4"/>
  <c r="F44" i="4"/>
  <c r="D44" i="4"/>
  <c r="B44" i="4"/>
  <c r="AO43" i="4"/>
  <c r="AN43" i="4"/>
  <c r="AM43" i="4"/>
  <c r="AL43" i="4"/>
  <c r="AK43" i="4"/>
  <c r="AJ43" i="4"/>
  <c r="AI43" i="4"/>
  <c r="AH43" i="4"/>
  <c r="AG43" i="4"/>
  <c r="AF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S32" i="4"/>
  <c r="Q32" i="4"/>
  <c r="J32" i="4"/>
  <c r="H32" i="4"/>
  <c r="F32" i="4"/>
  <c r="D32" i="4"/>
  <c r="B32" i="4"/>
  <c r="AO31" i="4"/>
  <c r="AN31" i="4"/>
  <c r="AM31" i="4"/>
  <c r="AL31" i="4"/>
  <c r="AK31" i="4"/>
  <c r="AJ31" i="4"/>
  <c r="AI31" i="4"/>
  <c r="AH31" i="4"/>
  <c r="AG31" i="4"/>
  <c r="AF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W20" i="4"/>
  <c r="U20" i="4"/>
  <c r="S20" i="4"/>
  <c r="Q20" i="4"/>
  <c r="J20" i="4"/>
  <c r="H20" i="4"/>
  <c r="F20" i="4"/>
  <c r="D20" i="4"/>
  <c r="B20" i="4"/>
  <c r="AO19" i="4"/>
  <c r="AN19" i="4"/>
  <c r="AM19" i="4"/>
  <c r="AL19" i="4"/>
  <c r="AK19" i="4"/>
  <c r="AJ19" i="4"/>
  <c r="AI19" i="4"/>
  <c r="AH19" i="4"/>
  <c r="AG19" i="4"/>
  <c r="AF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B15" i="4"/>
  <c r="AA15" i="4"/>
  <c r="M15" i="4"/>
  <c r="L15" i="4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S44" i="10"/>
  <c r="Q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AC30" i="9" s="1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AB18" i="9"/>
  <c r="AA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AB17" i="9"/>
  <c r="AA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AB16" i="9"/>
  <c r="AA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AB15" i="9"/>
  <c r="AA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Y44" i="7"/>
  <c r="W44" i="7"/>
  <c r="U44" i="7"/>
  <c r="S44" i="7"/>
  <c r="Q44" i="7"/>
  <c r="AB42" i="7"/>
  <c r="AA42" i="7"/>
  <c r="AB41" i="7"/>
  <c r="AA41" i="7"/>
  <c r="AC41" i="7" s="1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AQ41" i="7"/>
  <c r="J32" i="7"/>
  <c r="H32" i="7"/>
  <c r="F32" i="7"/>
  <c r="D32" i="7"/>
  <c r="B32" i="7"/>
  <c r="J20" i="7"/>
  <c r="H20" i="7"/>
  <c r="F20" i="7"/>
  <c r="D20" i="7"/>
  <c r="B20" i="7"/>
  <c r="AR27" i="16" l="1"/>
  <c r="AR40" i="17"/>
  <c r="AQ30" i="11"/>
  <c r="AF44" i="9"/>
  <c r="AC15" i="7"/>
  <c r="AR15" i="7" s="1"/>
  <c r="AR15" i="16"/>
  <c r="AH20" i="7"/>
  <c r="AR42" i="17"/>
  <c r="AR17" i="17"/>
  <c r="AC41" i="4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F44" i="4"/>
  <c r="AN44" i="4"/>
  <c r="AC39" i="4"/>
  <c r="AJ20" i="4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C40" i="4"/>
  <c r="AC29" i="4"/>
  <c r="AF32" i="4"/>
  <c r="AC16" i="4"/>
  <c r="AL20" i="4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C18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J44" i="4"/>
  <c r="AN32" i="4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P40" i="4"/>
  <c r="AH32" i="4"/>
  <c r="AP16" i="4"/>
  <c r="AH20" i="4"/>
  <c r="AC20" i="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4"/>
  <c r="N30" i="4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C15" i="9"/>
  <c r="AP16" i="9"/>
  <c r="AC17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Q15" i="4"/>
  <c r="AQ17" i="4"/>
  <c r="AQ27" i="4"/>
  <c r="AQ29" i="4"/>
  <c r="AC30" i="4"/>
  <c r="AJ32" i="4"/>
  <c r="AC42" i="4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C15" i="4"/>
  <c r="AC17" i="4"/>
  <c r="N18" i="4"/>
  <c r="AC27" i="4"/>
  <c r="AL44" i="4"/>
  <c r="AP42" i="7"/>
  <c r="AJ32" i="6"/>
  <c r="AC17" i="10"/>
  <c r="N40" i="11"/>
  <c r="AC15" i="14"/>
  <c r="AN20" i="14"/>
  <c r="AP16" i="8"/>
  <c r="N41" i="8"/>
  <c r="AQ15" i="9"/>
  <c r="AC16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N15" i="4"/>
  <c r="AC18" i="4"/>
  <c r="N27" i="4"/>
  <c r="AP29" i="4"/>
  <c r="AQ30" i="4"/>
  <c r="AQ40" i="4"/>
  <c r="N39" i="4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6" i="4"/>
  <c r="AP18" i="4"/>
  <c r="AP17" i="4"/>
  <c r="AQ18" i="4"/>
  <c r="AF20" i="4"/>
  <c r="AN20" i="4"/>
  <c r="AP42" i="4"/>
  <c r="AP41" i="4"/>
  <c r="AQ42" i="4"/>
  <c r="AQ39" i="4"/>
  <c r="AQ41" i="4"/>
  <c r="AH44" i="4"/>
  <c r="AC44" i="4"/>
  <c r="AC28" i="4"/>
  <c r="AC32" i="4"/>
  <c r="AP28" i="4"/>
  <c r="AQ28" i="4"/>
  <c r="AP30" i="4"/>
  <c r="AL32" i="4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C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N17" i="4"/>
  <c r="AP27" i="4"/>
  <c r="N29" i="4"/>
  <c r="AP39" i="4"/>
  <c r="N41" i="4"/>
  <c r="N16" i="4"/>
  <c r="N28" i="4"/>
  <c r="N40" i="4"/>
  <c r="N20" i="4"/>
  <c r="N32" i="4"/>
  <c r="N44" i="4"/>
  <c r="AP15" i="4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29" i="9" l="1"/>
  <c r="AR20" i="9"/>
  <c r="AR16" i="10"/>
  <c r="AR42" i="4"/>
  <c r="AR16" i="12"/>
  <c r="AR40" i="8"/>
  <c r="AR41" i="4"/>
  <c r="AR40" i="6"/>
  <c r="AR40" i="11"/>
  <c r="AR39" i="6"/>
  <c r="AR39" i="4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9" i="4"/>
  <c r="AR15" i="4"/>
  <c r="AR40" i="4"/>
  <c r="AR28" i="4"/>
  <c r="AR16" i="4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44" i="4"/>
  <c r="AR32" i="4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20" i="4"/>
  <c r="AR17" i="4"/>
  <c r="AR18" i="4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30" i="4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27" i="4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<sst xmlns="http://schemas.openxmlformats.org/spreadsheetml/2006/main" count="3300" uniqueCount="40">
  <si>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</si>
  <si>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</si>
  <si>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</si>
  <si>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</si>
  <si>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</si>
  <si>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</si>
  <si>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</si>
  <si>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</si>
  <si>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</si>
  <si>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</si>
  <si>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</si>
  <si>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</si>
  <si>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</si>
  <si>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</si>
  <si>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</si>
  <si>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</si>
  <si>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</si>
  <si>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</si>
  <si>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</si>
  <si>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</si>
  <si>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</si>
  <si>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</si>
  <si>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</si>
  <si>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</si>
  <si>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</si>
  <si>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</si>
  <si>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</si>
  <si>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</si>
  <si>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</si>
  <si>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</si>
  <si>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</si>
  <si>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</si>
  <si>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</si>
  <si>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</si>
  <si>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</si>
  <si>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</si>
  <si>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</si>
  <si>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</si>
  <si>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</si>
  <si>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2022 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</si>
</sst>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9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7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9" xfId="2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24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3" fontId="6" fillId="3" borderId="27" xfId="3" applyNumberFormat="1" applyFont="1" applyFill="1" applyBorder="1" applyAlignment="1">
      <alignment horizontal="center" vertical="center"/>
    </xf>
  </cellXfs>
  <cellStyles count="29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4939840</v>
      </c>
      <c r="C15" s="2"/>
      <c r="D15" s="2">
        <v>963200</v>
      </c>
      <c r="E15" s="2"/>
      <c r="F15" s="2">
        <v>0</v>
      </c>
      <c r="G15" s="2"/>
      <c r="H15" s="2">
        <v>27632580.000000004</v>
      </c>
      <c r="I15" s="2"/>
      <c r="J15" s="2">
        <v>0</v>
      </c>
      <c r="K15" s="2"/>
      <c r="L15" s="1">
        <f>B15+D15+F15+H15+J15</f>
        <v>33535620.000000004</v>
      </c>
      <c r="M15" s="13">
        <f>C15+E15+G15+I15+K15</f>
        <v>0</v>
      </c>
      <c r="N15" s="14">
        <f>L15+M15</f>
        <v>33535620.000000004</v>
      </c>
      <c r="P15" s="3" t="s">
        <v>12</v>
      </c>
      <c r="Q15" s="2">
        <v>2270</v>
      </c>
      <c r="R15" s="2">
        <v>0</v>
      </c>
      <c r="S15" s="2">
        <v>762</v>
      </c>
      <c r="T15" s="2">
        <v>0</v>
      </c>
      <c r="U15" s="2">
        <v>189</v>
      </c>
      <c r="V15" s="2">
        <v>0</v>
      </c>
      <c r="W15" s="2">
        <v>6451</v>
      </c>
      <c r="X15" s="2">
        <v>0</v>
      </c>
      <c r="Y15" s="2">
        <v>421</v>
      </c>
      <c r="Z15" s="2">
        <v>0</v>
      </c>
      <c r="AA15" s="1">
        <f>Q15+S15+U15+W15+Y15</f>
        <v>10093</v>
      </c>
      <c r="AB15" s="13">
        <f>R15+T15+V15+X15+Z15</f>
        <v>0</v>
      </c>
      <c r="AC15" s="14">
        <f>AA15+AB15</f>
        <v>10093</v>
      </c>
      <c r="AE15" s="3" t="s">
        <v>12</v>
      </c>
      <c r="AF15" s="2">
        <f>IFERROR(B15/Q15, "N.A.")</f>
        <v>2176.1409691629956</v>
      </c>
      <c r="AG15" s="2" t="str">
        <f t="shared" ref="AG15:AP19" si="0">IFERROR(C15/R15, "N.A.")</f>
        <v>N.A.</v>
      </c>
      <c r="AH15" s="2">
        <f t="shared" si="0"/>
        <v>1264.0419947506562</v>
      </c>
      <c r="AI15" s="2" t="str">
        <f t="shared" si="0"/>
        <v>N.A.</v>
      </c>
      <c r="AJ15" s="2">
        <f t="shared" si="0"/>
        <v>0</v>
      </c>
      <c r="AK15" s="2" t="str">
        <f t="shared" si="0"/>
        <v>N.A.</v>
      </c>
      <c r="AL15" s="2">
        <f t="shared" si="0"/>
        <v>4283.4568283986982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3322.6612503715451</v>
      </c>
      <c r="AQ15" s="13" t="str">
        <f t="shared" ref="AQ15" si="1">IFERROR(M15/AB15, "N.A.")</f>
        <v>N.A.</v>
      </c>
      <c r="AR15" s="14">
        <f t="shared" ref="AR15" si="2">IFERROR(N15/AC15, "N.A.")</f>
        <v>3322.6612503715451</v>
      </c>
    </row>
    <row r="16" spans="1:44" ht="15" customHeight="1" thickBot="1" x14ac:dyDescent="0.3">
      <c r="A16" s="3" t="s">
        <v>13</v>
      </c>
      <c r="B16" s="2">
        <v>2097540.0000000005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L18" si="3">B16+D16+F16+H16+J16</f>
        <v>2097540.0000000005</v>
      </c>
      <c r="M16" s="13">
        <f t="shared" ref="M16:M18" si="4">C16+E16+G16+I16+K16</f>
        <v>0</v>
      </c>
      <c r="N16" s="14">
        <f t="shared" ref="N16:N18" si="5">L16+M16</f>
        <v>2097540.0000000005</v>
      </c>
      <c r="P16" s="3" t="s">
        <v>13</v>
      </c>
      <c r="Q16" s="2">
        <v>1295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1295</v>
      </c>
      <c r="AB16" s="13">
        <f t="shared" ref="AB16:AB18" si="7">R16+T16+V16+X16+Z16</f>
        <v>0</v>
      </c>
      <c r="AC16" s="14">
        <f t="shared" ref="AC16:AC18" si="8">AA16+AB16</f>
        <v>1295</v>
      </c>
      <c r="AE16" s="3" t="s">
        <v>13</v>
      </c>
      <c r="AF16" s="2">
        <f t="shared" ref="AF16:AF19" si="9">IFERROR(B16/Q16, "N.A.")</f>
        <v>1619.7220077220081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ref="AP16:AP18" si="10">IFERROR(L16/AA16, "N.A.")</f>
        <v>1619.7220077220081</v>
      </c>
      <c r="AQ16" s="13" t="str">
        <f t="shared" ref="AQ16:AQ18" si="11">IFERROR(M16/AB16, "N.A.")</f>
        <v>N.A.</v>
      </c>
      <c r="AR16" s="14">
        <f t="shared" ref="AR16:AR18" si="12">IFERROR(N16/AC16, "N.A.")</f>
        <v>1619.7220077220081</v>
      </c>
    </row>
    <row r="17" spans="1:44" ht="15" customHeight="1" thickBot="1" x14ac:dyDescent="0.3">
      <c r="A17" s="3" t="s">
        <v>14</v>
      </c>
      <c r="B17" s="2">
        <v>22883510</v>
      </c>
      <c r="C17" s="2">
        <v>131128069.99999996</v>
      </c>
      <c r="D17" s="2">
        <v>4962630</v>
      </c>
      <c r="E17" s="2"/>
      <c r="F17" s="2"/>
      <c r="G17" s="2">
        <v>6667149.9999999991</v>
      </c>
      <c r="H17" s="2"/>
      <c r="I17" s="2">
        <v>24356369.999999996</v>
      </c>
      <c r="J17" s="2">
        <v>0</v>
      </c>
      <c r="K17" s="2"/>
      <c r="L17" s="1">
        <f t="shared" si="3"/>
        <v>27846140</v>
      </c>
      <c r="M17" s="13">
        <f t="shared" si="4"/>
        <v>162151589.99999994</v>
      </c>
      <c r="N17" s="14">
        <f t="shared" si="5"/>
        <v>189997729.99999994</v>
      </c>
      <c r="P17" s="3" t="s">
        <v>14</v>
      </c>
      <c r="Q17" s="2">
        <v>6348</v>
      </c>
      <c r="R17" s="2">
        <v>27707</v>
      </c>
      <c r="S17" s="2">
        <v>2796</v>
      </c>
      <c r="T17" s="2">
        <v>0</v>
      </c>
      <c r="U17" s="2">
        <v>0</v>
      </c>
      <c r="V17" s="2">
        <v>591</v>
      </c>
      <c r="W17" s="2">
        <v>0</v>
      </c>
      <c r="X17" s="2">
        <v>1950</v>
      </c>
      <c r="Y17" s="2">
        <v>473</v>
      </c>
      <c r="Z17" s="2">
        <v>0</v>
      </c>
      <c r="AA17" s="1">
        <f t="shared" si="6"/>
        <v>9617</v>
      </c>
      <c r="AB17" s="13">
        <f t="shared" si="7"/>
        <v>30248</v>
      </c>
      <c r="AC17" s="14">
        <f t="shared" si="8"/>
        <v>39865</v>
      </c>
      <c r="AE17" s="3" t="s">
        <v>14</v>
      </c>
      <c r="AF17" s="2">
        <f t="shared" si="9"/>
        <v>3604.8377441713924</v>
      </c>
      <c r="AG17" s="2">
        <f t="shared" si="0"/>
        <v>4732.6693615331851</v>
      </c>
      <c r="AH17" s="2">
        <f t="shared" si="0"/>
        <v>1774.9034334763949</v>
      </c>
      <c r="AI17" s="2" t="str">
        <f t="shared" si="0"/>
        <v>N.A.</v>
      </c>
      <c r="AJ17" s="2" t="str">
        <f t="shared" si="0"/>
        <v>N.A.</v>
      </c>
      <c r="AK17" s="2">
        <f t="shared" si="0"/>
        <v>11281.133671742808</v>
      </c>
      <c r="AL17" s="2" t="str">
        <f t="shared" si="0"/>
        <v>N.A.</v>
      </c>
      <c r="AM17" s="2">
        <f t="shared" si="0"/>
        <v>12490.446153846153</v>
      </c>
      <c r="AN17" s="2">
        <f t="shared" si="0"/>
        <v>0</v>
      </c>
      <c r="AO17" s="2" t="str">
        <f t="shared" si="0"/>
        <v>N.A.</v>
      </c>
      <c r="AP17" s="15">
        <f t="shared" si="10"/>
        <v>2895.5121139648541</v>
      </c>
      <c r="AQ17" s="13">
        <f t="shared" si="11"/>
        <v>5360.7375694260754</v>
      </c>
      <c r="AR17" s="14">
        <f t="shared" si="12"/>
        <v>4766.0285965132307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3"/>
        <v>0</v>
      </c>
      <c r="M18" s="13">
        <f t="shared" si="4"/>
        <v>0</v>
      </c>
      <c r="N18" s="14">
        <f t="shared" si="5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6"/>
        <v>0</v>
      </c>
      <c r="AB18" s="13">
        <f t="shared" si="7"/>
        <v>0</v>
      </c>
      <c r="AC18" s="21">
        <f t="shared" si="8"/>
        <v>0</v>
      </c>
      <c r="AE18" s="3" t="s">
        <v>15</v>
      </c>
      <c r="AF18" s="2" t="str">
        <f t="shared" si="9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10"/>
        <v>N.A.</v>
      </c>
      <c r="AQ18" s="13" t="str">
        <f t="shared" si="11"/>
        <v>N.A.</v>
      </c>
      <c r="AR18" s="14" t="str">
        <f t="shared" si="12"/>
        <v>N.A.</v>
      </c>
    </row>
    <row r="19" spans="1:44" ht="15" customHeight="1" thickBot="1" x14ac:dyDescent="0.3">
      <c r="A19" s="4" t="s">
        <v>16</v>
      </c>
      <c r="B19" s="2">
        <v>29920890.000000011</v>
      </c>
      <c r="C19" s="2">
        <v>131128069.99999996</v>
      </c>
      <c r="D19" s="2">
        <v>5925830.0000000009</v>
      </c>
      <c r="E19" s="2"/>
      <c r="F19" s="2">
        <v>0</v>
      </c>
      <c r="G19" s="2">
        <v>6667149.9999999991</v>
      </c>
      <c r="H19" s="2">
        <v>27632580.000000004</v>
      </c>
      <c r="I19" s="2">
        <v>24356369.999999996</v>
      </c>
      <c r="J19" s="2">
        <v>0</v>
      </c>
      <c r="K19" s="2"/>
      <c r="L19" s="1">
        <f t="shared" ref="L19" si="13">B19+D19+F19+H19+J19</f>
        <v>63479300.000000015</v>
      </c>
      <c r="M19" s="13">
        <f t="shared" ref="M19" si="14">C19+E19+G19+I19+K19</f>
        <v>162151589.99999994</v>
      </c>
      <c r="N19" s="21">
        <f t="shared" ref="N19" si="15">L19+M19</f>
        <v>225630889.99999994</v>
      </c>
      <c r="P19" s="4" t="s">
        <v>16</v>
      </c>
      <c r="Q19" s="2">
        <v>9913</v>
      </c>
      <c r="R19" s="2">
        <v>27707</v>
      </c>
      <c r="S19" s="2">
        <v>3558</v>
      </c>
      <c r="T19" s="2">
        <v>0</v>
      </c>
      <c r="U19" s="2">
        <v>189</v>
      </c>
      <c r="V19" s="2">
        <v>591</v>
      </c>
      <c r="W19" s="2">
        <v>6451</v>
      </c>
      <c r="X19" s="2">
        <v>1950</v>
      </c>
      <c r="Y19" s="2">
        <v>894</v>
      </c>
      <c r="Z19" s="2">
        <v>0</v>
      </c>
      <c r="AA19" s="1">
        <f t="shared" ref="AA19" si="16">Q19+S19+U19+W19+Y19</f>
        <v>21005</v>
      </c>
      <c r="AB19" s="13">
        <f t="shared" ref="AB19" si="17">R19+T19+V19+X19+Z19</f>
        <v>30248</v>
      </c>
      <c r="AC19" s="14">
        <f t="shared" ref="AC19" si="18">AA19+AB19</f>
        <v>51253</v>
      </c>
      <c r="AE19" s="4" t="s">
        <v>16</v>
      </c>
      <c r="AF19" s="2">
        <f t="shared" si="9"/>
        <v>3018.3486331080412</v>
      </c>
      <c r="AG19" s="2">
        <f t="shared" si="0"/>
        <v>4732.6693615331851</v>
      </c>
      <c r="AH19" s="2">
        <f t="shared" si="0"/>
        <v>1665.4946599213044</v>
      </c>
      <c r="AI19" s="2" t="str">
        <f t="shared" si="0"/>
        <v>N.A.</v>
      </c>
      <c r="AJ19" s="2">
        <f t="shared" si="0"/>
        <v>0</v>
      </c>
      <c r="AK19" s="2">
        <f t="shared" si="0"/>
        <v>11281.133671742808</v>
      </c>
      <c r="AL19" s="2">
        <f t="shared" si="0"/>
        <v>4283.4568283986982</v>
      </c>
      <c r="AM19" s="2">
        <f t="shared" si="0"/>
        <v>12490.446153846153</v>
      </c>
      <c r="AN19" s="2">
        <f t="shared" si="0"/>
        <v>0</v>
      </c>
      <c r="AO19" s="2" t="str">
        <f t="shared" si="0"/>
        <v>N.A.</v>
      </c>
      <c r="AP19" s="15">
        <f t="shared" ref="AP19" si="19">IFERROR(L19/AA19, "N.A.")</f>
        <v>3022.1042608902649</v>
      </c>
      <c r="AQ19" s="13">
        <f t="shared" ref="AQ19" si="20">IFERROR(M19/AB19, "N.A.")</f>
        <v>5360.7375694260754</v>
      </c>
      <c r="AR19" s="14">
        <f t="shared" ref="AR19" si="21">IFERROR(N19/AC19, "N.A.")</f>
        <v>4402.2962558289255</v>
      </c>
    </row>
    <row r="20" spans="1:44" ht="15" customHeight="1" thickBot="1" x14ac:dyDescent="0.3">
      <c r="A20" s="5" t="s">
        <v>0</v>
      </c>
      <c r="B20" s="42">
        <f>B19+C19</f>
        <v>161048959.99999997</v>
      </c>
      <c r="C20" s="43"/>
      <c r="D20" s="42">
        <f>D19+E19</f>
        <v>5925830.0000000009</v>
      </c>
      <c r="E20" s="43"/>
      <c r="F20" s="42">
        <f>F19+G19</f>
        <v>6667149.9999999991</v>
      </c>
      <c r="G20" s="43"/>
      <c r="H20" s="42">
        <f>H19+I19</f>
        <v>51988950</v>
      </c>
      <c r="I20" s="43"/>
      <c r="J20" s="42">
        <f>J19+K19</f>
        <v>0</v>
      </c>
      <c r="K20" s="43"/>
      <c r="L20" s="42">
        <f>L19+M19</f>
        <v>225630889.99999994</v>
      </c>
      <c r="M20" s="46"/>
      <c r="N20" s="22">
        <f>B20+D20+F20+H20+J20</f>
        <v>225630889.99999997</v>
      </c>
      <c r="P20" s="5" t="s">
        <v>0</v>
      </c>
      <c r="Q20" s="42">
        <f>Q19+R19</f>
        <v>37620</v>
      </c>
      <c r="R20" s="43"/>
      <c r="S20" s="42">
        <f>S19+T19</f>
        <v>3558</v>
      </c>
      <c r="T20" s="43"/>
      <c r="U20" s="42">
        <f>U19+V19</f>
        <v>780</v>
      </c>
      <c r="V20" s="43"/>
      <c r="W20" s="42">
        <f>W19+X19</f>
        <v>8401</v>
      </c>
      <c r="X20" s="43"/>
      <c r="Y20" s="42">
        <f>Y19+Z19</f>
        <v>894</v>
      </c>
      <c r="Z20" s="43"/>
      <c r="AA20" s="42">
        <f>AA19+AB19</f>
        <v>51253</v>
      </c>
      <c r="AB20" s="43"/>
      <c r="AC20" s="23">
        <f>Q20+S20+U20+W20+Y20</f>
        <v>51253</v>
      </c>
      <c r="AE20" s="5" t="s">
        <v>0</v>
      </c>
      <c r="AF20" s="44">
        <f>IFERROR(B20/Q20,"N.A.")</f>
        <v>4280.9399255715034</v>
      </c>
      <c r="AG20" s="45"/>
      <c r="AH20" s="44">
        <f>IFERROR(D20/S20,"N.A.")</f>
        <v>1665.4946599213044</v>
      </c>
      <c r="AI20" s="45"/>
      <c r="AJ20" s="44">
        <f>IFERROR(F20/U20,"N.A.")</f>
        <v>8547.6282051282033</v>
      </c>
      <c r="AK20" s="45"/>
      <c r="AL20" s="44">
        <f>IFERROR(H20/W20,"N.A.")</f>
        <v>6188.4239971431971</v>
      </c>
      <c r="AM20" s="45"/>
      <c r="AN20" s="44">
        <f>IFERROR(J20/Y20,"N.A.")</f>
        <v>0</v>
      </c>
      <c r="AO20" s="45"/>
      <c r="AP20" s="44">
        <f>IFERROR(L20/AA20,"N.A.")</f>
        <v>4402.2962558289255</v>
      </c>
      <c r="AQ20" s="45"/>
      <c r="AR20" s="16">
        <f>IFERROR(N20/AC20, "N.A.")</f>
        <v>4402.2962558289264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4939840.0000000009</v>
      </c>
      <c r="C27" s="2"/>
      <c r="D27" s="2">
        <v>963200</v>
      </c>
      <c r="E27" s="2"/>
      <c r="F27" s="2"/>
      <c r="G27" s="2"/>
      <c r="H27" s="2">
        <v>20472895</v>
      </c>
      <c r="I27" s="2"/>
      <c r="J27" s="2"/>
      <c r="K27" s="2"/>
      <c r="L27" s="1">
        <f>B27+D27+F27+H27+J27</f>
        <v>26375935</v>
      </c>
      <c r="M27" s="13">
        <f>C27+E27+G27+I27+K27</f>
        <v>0</v>
      </c>
      <c r="N27" s="14">
        <f>L27+M27</f>
        <v>26375935</v>
      </c>
      <c r="P27" s="3" t="s">
        <v>12</v>
      </c>
      <c r="Q27" s="2">
        <v>2081</v>
      </c>
      <c r="R27" s="2">
        <v>0</v>
      </c>
      <c r="S27" s="2">
        <v>762</v>
      </c>
      <c r="T27" s="2">
        <v>0</v>
      </c>
      <c r="U27" s="2">
        <v>0</v>
      </c>
      <c r="V27" s="2">
        <v>0</v>
      </c>
      <c r="W27" s="2">
        <v>4589</v>
      </c>
      <c r="X27" s="2">
        <v>0</v>
      </c>
      <c r="Y27" s="2">
        <v>0</v>
      </c>
      <c r="Z27" s="2">
        <v>0</v>
      </c>
      <c r="AA27" s="1">
        <f>Q27+S27+U27+W27+Y27</f>
        <v>7432</v>
      </c>
      <c r="AB27" s="13">
        <f>R27+T27+V27+X27+Z27</f>
        <v>0</v>
      </c>
      <c r="AC27" s="14">
        <f>AA27+AB27</f>
        <v>7432</v>
      </c>
      <c r="AE27" s="3" t="s">
        <v>12</v>
      </c>
      <c r="AF27" s="2">
        <f>IFERROR(B27/Q27, "N.A.")</f>
        <v>2373.7818356559351</v>
      </c>
      <c r="AG27" s="2" t="str">
        <f t="shared" ref="AG27:AG31" si="22">IFERROR(C27/R27, "N.A.")</f>
        <v>N.A.</v>
      </c>
      <c r="AH27" s="2">
        <f t="shared" ref="AH27:AH31" si="23">IFERROR(D27/S27, "N.A.")</f>
        <v>1264.0419947506562</v>
      </c>
      <c r="AI27" s="2" t="str">
        <f t="shared" ref="AI27:AI31" si="24">IFERROR(E27/T27, "N.A.")</f>
        <v>N.A.</v>
      </c>
      <c r="AJ27" s="2" t="str">
        <f t="shared" ref="AJ27:AJ31" si="25">IFERROR(F27/U27, "N.A.")</f>
        <v>N.A.</v>
      </c>
      <c r="AK27" s="2" t="str">
        <f t="shared" ref="AK27:AK31" si="26">IFERROR(G27/V27, "N.A.")</f>
        <v>N.A.</v>
      </c>
      <c r="AL27" s="2">
        <f t="shared" ref="AL27:AL31" si="27">IFERROR(H27/W27, "N.A.")</f>
        <v>4461.2976683373281</v>
      </c>
      <c r="AM27" s="2" t="str">
        <f t="shared" ref="AM27:AM31" si="28">IFERROR(I27/X27, "N.A.")</f>
        <v>N.A.</v>
      </c>
      <c r="AN27" s="2" t="str">
        <f t="shared" ref="AN27:AN31" si="29">IFERROR(J27/Y27, "N.A.")</f>
        <v>N.A.</v>
      </c>
      <c r="AO27" s="2" t="str">
        <f t="shared" ref="AO27:AO31" si="30">IFERROR(K27/Z27, "N.A.")</f>
        <v>N.A.</v>
      </c>
      <c r="AP27" s="15">
        <f t="shared" ref="AP27:AP30" si="31">IFERROR(L27/AA27, "N.A.")</f>
        <v>3548.9686490850377</v>
      </c>
      <c r="AQ27" s="13" t="str">
        <f t="shared" ref="AQ27:AQ30" si="32">IFERROR(M27/AB27, "N.A.")</f>
        <v>N.A.</v>
      </c>
      <c r="AR27" s="14">
        <f t="shared" ref="AR27:AR30" si="33">IFERROR(N27/AC27, "N.A.")</f>
        <v>3548.9686490850377</v>
      </c>
    </row>
    <row r="28" spans="1:44" ht="15" customHeight="1" thickBot="1" x14ac:dyDescent="0.3">
      <c r="A28" s="3" t="s">
        <v>13</v>
      </c>
      <c r="B28" s="2">
        <v>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0</v>
      </c>
      <c r="M28" s="13">
        <f t="shared" ref="M28:M30" si="35">C28+E28+G28+I28+K28</f>
        <v>0</v>
      </c>
      <c r="N28" s="14">
        <f t="shared" ref="N28:N30" si="36">L28+M28</f>
        <v>0</v>
      </c>
      <c r="P28" s="3" t="s">
        <v>13</v>
      </c>
      <c r="Q28" s="2">
        <v>384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384</v>
      </c>
      <c r="AB28" s="13">
        <f t="shared" ref="AB28:AB30" si="38">R28+T28+V28+X28+Z28</f>
        <v>0</v>
      </c>
      <c r="AC28" s="14">
        <f t="shared" ref="AC28:AC30" si="39">AA28+AB28</f>
        <v>384</v>
      </c>
      <c r="AE28" s="3" t="s">
        <v>13</v>
      </c>
      <c r="AF28" s="2">
        <f t="shared" ref="AF28:AF31" si="40">IFERROR(B28/Q28, "N.A.")</f>
        <v>0</v>
      </c>
      <c r="AG28" s="2" t="str">
        <f t="shared" si="22"/>
        <v>N.A.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15">
        <f t="shared" si="31"/>
        <v>0</v>
      </c>
      <c r="AQ28" s="13" t="str">
        <f t="shared" si="32"/>
        <v>N.A.</v>
      </c>
      <c r="AR28" s="14">
        <f t="shared" si="33"/>
        <v>0</v>
      </c>
    </row>
    <row r="29" spans="1:44" ht="15" customHeight="1" thickBot="1" x14ac:dyDescent="0.3">
      <c r="A29" s="3" t="s">
        <v>14</v>
      </c>
      <c r="B29" s="2">
        <v>15813450</v>
      </c>
      <c r="C29" s="2">
        <v>80580640</v>
      </c>
      <c r="D29" s="2">
        <v>3930629.9999999995</v>
      </c>
      <c r="E29" s="2"/>
      <c r="F29" s="2"/>
      <c r="G29" s="2">
        <v>6667149.9999999991</v>
      </c>
      <c r="H29" s="2"/>
      <c r="I29" s="2">
        <v>24356369.999999996</v>
      </c>
      <c r="J29" s="2"/>
      <c r="K29" s="2"/>
      <c r="L29" s="1">
        <f t="shared" si="34"/>
        <v>19744080</v>
      </c>
      <c r="M29" s="13">
        <f t="shared" si="35"/>
        <v>111604160</v>
      </c>
      <c r="N29" s="14">
        <f t="shared" si="36"/>
        <v>131348240</v>
      </c>
      <c r="P29" s="3" t="s">
        <v>14</v>
      </c>
      <c r="Q29" s="2">
        <v>3440</v>
      </c>
      <c r="R29" s="2">
        <v>15611</v>
      </c>
      <c r="S29" s="2">
        <v>2063</v>
      </c>
      <c r="T29" s="2">
        <v>0</v>
      </c>
      <c r="U29" s="2">
        <v>0</v>
      </c>
      <c r="V29" s="2">
        <v>591</v>
      </c>
      <c r="W29" s="2">
        <v>0</v>
      </c>
      <c r="X29" s="2">
        <v>1950</v>
      </c>
      <c r="Y29" s="2">
        <v>0</v>
      </c>
      <c r="Z29" s="2">
        <v>0</v>
      </c>
      <c r="AA29" s="1">
        <f t="shared" si="37"/>
        <v>5503</v>
      </c>
      <c r="AB29" s="13">
        <f t="shared" si="38"/>
        <v>18152</v>
      </c>
      <c r="AC29" s="14">
        <f t="shared" si="39"/>
        <v>23655</v>
      </c>
      <c r="AE29" s="3" t="s">
        <v>14</v>
      </c>
      <c r="AF29" s="2">
        <f t="shared" si="40"/>
        <v>4596.9331395348836</v>
      </c>
      <c r="AG29" s="2">
        <f t="shared" si="22"/>
        <v>5161.7859201844849</v>
      </c>
      <c r="AH29" s="2">
        <f t="shared" si="23"/>
        <v>1905.2981095492</v>
      </c>
      <c r="AI29" s="2" t="str">
        <f t="shared" si="24"/>
        <v>N.A.</v>
      </c>
      <c r="AJ29" s="2" t="str">
        <f t="shared" si="25"/>
        <v>N.A.</v>
      </c>
      <c r="AK29" s="2">
        <f t="shared" si="26"/>
        <v>11281.133671742808</v>
      </c>
      <c r="AL29" s="2" t="str">
        <f t="shared" si="27"/>
        <v>N.A.</v>
      </c>
      <c r="AM29" s="2">
        <f t="shared" si="28"/>
        <v>12490.446153846153</v>
      </c>
      <c r="AN29" s="2" t="str">
        <f t="shared" si="29"/>
        <v>N.A.</v>
      </c>
      <c r="AO29" s="2" t="str">
        <f t="shared" si="30"/>
        <v>N.A.</v>
      </c>
      <c r="AP29" s="15">
        <f t="shared" si="31"/>
        <v>3587.8757041613667</v>
      </c>
      <c r="AQ29" s="13">
        <f t="shared" si="32"/>
        <v>6148.3120317320409</v>
      </c>
      <c r="AR29" s="14">
        <f t="shared" si="33"/>
        <v>5552.6628619742123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34"/>
        <v>0</v>
      </c>
      <c r="M30" s="13">
        <f t="shared" si="35"/>
        <v>0</v>
      </c>
      <c r="N30" s="14">
        <f t="shared" si="36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37"/>
        <v>0</v>
      </c>
      <c r="AB30" s="13">
        <f t="shared" si="38"/>
        <v>0</v>
      </c>
      <c r="AC30" s="21">
        <f t="shared" si="39"/>
        <v>0</v>
      </c>
      <c r="AE30" s="3" t="s">
        <v>15</v>
      </c>
      <c r="AF30" s="2" t="str">
        <f t="shared" si="40"/>
        <v>N.A.</v>
      </c>
      <c r="AG30" s="2" t="str">
        <f t="shared" si="22"/>
        <v>N.A.</v>
      </c>
      <c r="AH30" s="2" t="str">
        <f t="shared" si="23"/>
        <v>N.A.</v>
      </c>
      <c r="AI30" s="2" t="str">
        <f t="shared" si="24"/>
        <v>N.A.</v>
      </c>
      <c r="AJ30" s="2" t="str">
        <f t="shared" si="25"/>
        <v>N.A.</v>
      </c>
      <c r="AK30" s="2" t="str">
        <f t="shared" si="26"/>
        <v>N.A.</v>
      </c>
      <c r="AL30" s="2" t="str">
        <f t="shared" si="27"/>
        <v>N.A.</v>
      </c>
      <c r="AM30" s="2" t="str">
        <f t="shared" si="28"/>
        <v>N.A.</v>
      </c>
      <c r="AN30" s="2" t="str">
        <f t="shared" si="29"/>
        <v>N.A.</v>
      </c>
      <c r="AO30" s="2" t="str">
        <f t="shared" si="30"/>
        <v>N.A.</v>
      </c>
      <c r="AP30" s="15" t="str">
        <f t="shared" si="31"/>
        <v>N.A.</v>
      </c>
      <c r="AQ30" s="13" t="str">
        <f t="shared" si="32"/>
        <v>N.A.</v>
      </c>
      <c r="AR30" s="14" t="str">
        <f t="shared" si="33"/>
        <v>N.A.</v>
      </c>
    </row>
    <row r="31" spans="1:44" ht="15" customHeight="1" thickBot="1" x14ac:dyDescent="0.3">
      <c r="A31" s="4" t="s">
        <v>16</v>
      </c>
      <c r="B31" s="2">
        <v>20753290</v>
      </c>
      <c r="C31" s="2">
        <v>80580640</v>
      </c>
      <c r="D31" s="2">
        <v>4893830</v>
      </c>
      <c r="E31" s="2"/>
      <c r="F31" s="2"/>
      <c r="G31" s="2">
        <v>6667149.9999999991</v>
      </c>
      <c r="H31" s="2">
        <v>20472895</v>
      </c>
      <c r="I31" s="2">
        <v>24356369.999999996</v>
      </c>
      <c r="J31" s="2"/>
      <c r="K31" s="2"/>
      <c r="L31" s="1">
        <f t="shared" ref="L31" si="41">B31+D31+F31+H31+J31</f>
        <v>46120015</v>
      </c>
      <c r="M31" s="13">
        <f t="shared" ref="M31" si="42">C31+E31+G31+I31+K31</f>
        <v>111604160</v>
      </c>
      <c r="N31" s="21">
        <f t="shared" ref="N31" si="43">L31+M31</f>
        <v>157724175</v>
      </c>
      <c r="P31" s="4" t="s">
        <v>16</v>
      </c>
      <c r="Q31" s="2">
        <v>5905</v>
      </c>
      <c r="R31" s="2">
        <v>15611</v>
      </c>
      <c r="S31" s="2">
        <v>2825</v>
      </c>
      <c r="T31" s="2">
        <v>0</v>
      </c>
      <c r="U31" s="2">
        <v>0</v>
      </c>
      <c r="V31" s="2">
        <v>591</v>
      </c>
      <c r="W31" s="2">
        <v>4589</v>
      </c>
      <c r="X31" s="2">
        <v>1950</v>
      </c>
      <c r="Y31" s="2">
        <v>0</v>
      </c>
      <c r="Z31" s="2">
        <v>0</v>
      </c>
      <c r="AA31" s="1">
        <f t="shared" ref="AA31" si="44">Q31+S31+U31+W31+Y31</f>
        <v>13319</v>
      </c>
      <c r="AB31" s="13">
        <f t="shared" ref="AB31" si="45">R31+T31+V31+X31+Z31</f>
        <v>18152</v>
      </c>
      <c r="AC31" s="14">
        <f t="shared" ref="AC31" si="46">AA31+AB31</f>
        <v>31471</v>
      </c>
      <c r="AE31" s="4" t="s">
        <v>16</v>
      </c>
      <c r="AF31" s="2">
        <f t="shared" si="40"/>
        <v>3514.5283657917021</v>
      </c>
      <c r="AG31" s="2">
        <f t="shared" si="22"/>
        <v>5161.7859201844849</v>
      </c>
      <c r="AH31" s="2">
        <f t="shared" si="23"/>
        <v>1732.3292035398231</v>
      </c>
      <c r="AI31" s="2" t="str">
        <f t="shared" si="24"/>
        <v>N.A.</v>
      </c>
      <c r="AJ31" s="2" t="str">
        <f t="shared" si="25"/>
        <v>N.A.</v>
      </c>
      <c r="AK31" s="2">
        <f t="shared" si="26"/>
        <v>11281.133671742808</v>
      </c>
      <c r="AL31" s="2">
        <f t="shared" si="27"/>
        <v>4461.2976683373281</v>
      </c>
      <c r="AM31" s="2">
        <f t="shared" si="28"/>
        <v>12490.446153846153</v>
      </c>
      <c r="AN31" s="2" t="str">
        <f t="shared" si="29"/>
        <v>N.A.</v>
      </c>
      <c r="AO31" s="2" t="str">
        <f t="shared" si="30"/>
        <v>N.A.</v>
      </c>
      <c r="AP31" s="15">
        <f t="shared" ref="AP31" si="47">IFERROR(L31/AA31, "N.A.")</f>
        <v>3462.7235528192809</v>
      </c>
      <c r="AQ31" s="13">
        <f t="shared" ref="AQ31" si="48">IFERROR(M31/AB31, "N.A.")</f>
        <v>6148.3120317320409</v>
      </c>
      <c r="AR31" s="14">
        <f t="shared" ref="AR31" si="49">IFERROR(N31/AC31, "N.A.")</f>
        <v>5011.7306409075018</v>
      </c>
    </row>
    <row r="32" spans="1:44" ht="15" customHeight="1" thickBot="1" x14ac:dyDescent="0.3">
      <c r="A32" s="5" t="s">
        <v>0</v>
      </c>
      <c r="B32" s="42">
        <f>B31+C31</f>
        <v>101333930</v>
      </c>
      <c r="C32" s="43"/>
      <c r="D32" s="42">
        <f>D31+E31</f>
        <v>4893830</v>
      </c>
      <c r="E32" s="43"/>
      <c r="F32" s="42">
        <f>F31+G31</f>
        <v>6667149.9999999991</v>
      </c>
      <c r="G32" s="43"/>
      <c r="H32" s="42">
        <f>H31+I31</f>
        <v>44829265</v>
      </c>
      <c r="I32" s="43"/>
      <c r="J32" s="42">
        <f>J31+K31</f>
        <v>0</v>
      </c>
      <c r="K32" s="43"/>
      <c r="L32" s="42">
        <f>L31+M31</f>
        <v>157724175</v>
      </c>
      <c r="M32" s="46"/>
      <c r="N32" s="22">
        <f>B32+D32+F32+H32+J32</f>
        <v>157724175</v>
      </c>
      <c r="P32" s="5" t="s">
        <v>0</v>
      </c>
      <c r="Q32" s="42">
        <f>Q31+R31</f>
        <v>21516</v>
      </c>
      <c r="R32" s="43"/>
      <c r="S32" s="42">
        <f>S31+T31</f>
        <v>2825</v>
      </c>
      <c r="T32" s="43"/>
      <c r="U32" s="42">
        <f>U31+V31</f>
        <v>591</v>
      </c>
      <c r="V32" s="43"/>
      <c r="W32" s="42">
        <f>W31+X31</f>
        <v>6539</v>
      </c>
      <c r="X32" s="43"/>
      <c r="Y32" s="42">
        <f>Y31+Z31</f>
        <v>0</v>
      </c>
      <c r="Z32" s="43"/>
      <c r="AA32" s="42">
        <f>AA31+AB31</f>
        <v>31471</v>
      </c>
      <c r="AB32" s="43"/>
      <c r="AC32" s="23">
        <f>Q32+S32+U32+W32+Y32</f>
        <v>31471</v>
      </c>
      <c r="AE32" s="5" t="s">
        <v>0</v>
      </c>
      <c r="AF32" s="44">
        <f>IFERROR(B32/Q32,"N.A.")</f>
        <v>4709.7011526306005</v>
      </c>
      <c r="AG32" s="45"/>
      <c r="AH32" s="44">
        <f>IFERROR(D32/S32,"N.A.")</f>
        <v>1732.3292035398231</v>
      </c>
      <c r="AI32" s="45"/>
      <c r="AJ32" s="44">
        <f>IFERROR(F32/U32,"N.A.")</f>
        <v>11281.133671742808</v>
      </c>
      <c r="AK32" s="45"/>
      <c r="AL32" s="44">
        <f>IFERROR(H32/W32,"N.A.")</f>
        <v>6855.6759443339961</v>
      </c>
      <c r="AM32" s="45"/>
      <c r="AN32" s="44" t="str">
        <f>IFERROR(J32/Y32,"N.A.")</f>
        <v>N.A.</v>
      </c>
      <c r="AO32" s="45"/>
      <c r="AP32" s="44">
        <f>IFERROR(L32/AA32,"N.A.")</f>
        <v>5011.7306409075018</v>
      </c>
      <c r="AQ32" s="45"/>
      <c r="AR32" s="16">
        <f>IFERROR(N32/AC32, "N.A.")</f>
        <v>5011.7306409075018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0</v>
      </c>
      <c r="C39" s="2"/>
      <c r="D39" s="2"/>
      <c r="E39" s="2"/>
      <c r="F39" s="2">
        <v>0</v>
      </c>
      <c r="G39" s="2"/>
      <c r="H39" s="2">
        <v>7159685.0000000009</v>
      </c>
      <c r="I39" s="2"/>
      <c r="J39" s="2">
        <v>0</v>
      </c>
      <c r="K39" s="2"/>
      <c r="L39" s="1">
        <f>B39+D39+F39+H39+J39</f>
        <v>7159685.0000000009</v>
      </c>
      <c r="M39" s="13">
        <f>C39+E39+G39+I39+K39</f>
        <v>0</v>
      </c>
      <c r="N39" s="14">
        <f>L39+M39</f>
        <v>7159685.0000000009</v>
      </c>
      <c r="P39" s="3" t="s">
        <v>12</v>
      </c>
      <c r="Q39" s="2">
        <v>189</v>
      </c>
      <c r="R39" s="2">
        <v>0</v>
      </c>
      <c r="S39" s="2">
        <v>0</v>
      </c>
      <c r="T39" s="2">
        <v>0</v>
      </c>
      <c r="U39" s="2">
        <v>189</v>
      </c>
      <c r="V39" s="2">
        <v>0</v>
      </c>
      <c r="W39" s="2">
        <v>1862</v>
      </c>
      <c r="X39" s="2">
        <v>0</v>
      </c>
      <c r="Y39" s="2">
        <v>421</v>
      </c>
      <c r="Z39" s="2">
        <v>0</v>
      </c>
      <c r="AA39" s="1">
        <f>Q39+S39+U39+W39+Y39</f>
        <v>2661</v>
      </c>
      <c r="AB39" s="13">
        <f>R39+T39+V39+X39+Z39</f>
        <v>0</v>
      </c>
      <c r="AC39" s="14">
        <f>AA39+AB39</f>
        <v>2661</v>
      </c>
      <c r="AE39" s="3" t="s">
        <v>12</v>
      </c>
      <c r="AF39" s="2">
        <f>IFERROR(B39/Q39, "N.A.")</f>
        <v>0</v>
      </c>
      <c r="AG39" s="2" t="str">
        <f t="shared" ref="AG39:AG43" si="50">IFERROR(C39/R39, "N.A.")</f>
        <v>N.A.</v>
      </c>
      <c r="AH39" s="2" t="str">
        <f t="shared" ref="AH39:AH43" si="51">IFERROR(D39/S39, "N.A.")</f>
        <v>N.A.</v>
      </c>
      <c r="AI39" s="2" t="str">
        <f t="shared" ref="AI39:AI43" si="52">IFERROR(E39/T39, "N.A.")</f>
        <v>N.A.</v>
      </c>
      <c r="AJ39" s="2">
        <f t="shared" ref="AJ39:AJ43" si="53">IFERROR(F39/U39, "N.A.")</f>
        <v>0</v>
      </c>
      <c r="AK39" s="2" t="str">
        <f t="shared" ref="AK39:AK43" si="54">IFERROR(G39/V39, "N.A.")</f>
        <v>N.A.</v>
      </c>
      <c r="AL39" s="2">
        <f t="shared" ref="AL39:AL43" si="55">IFERROR(H39/W39, "N.A.")</f>
        <v>3845.1584317937704</v>
      </c>
      <c r="AM39" s="2" t="str">
        <f t="shared" ref="AM39:AM43" si="56">IFERROR(I39/X39, "N.A.")</f>
        <v>N.A.</v>
      </c>
      <c r="AN39" s="2">
        <f t="shared" ref="AN39:AN43" si="57">IFERROR(J39/Y39, "N.A.")</f>
        <v>0</v>
      </c>
      <c r="AO39" s="2" t="str">
        <f t="shared" ref="AO39:AO43" si="58">IFERROR(K39/Z39, "N.A.")</f>
        <v>N.A.</v>
      </c>
      <c r="AP39" s="15">
        <f t="shared" ref="AP39:AP42" si="59">IFERROR(L39/AA39, "N.A.")</f>
        <v>2690.5993987222851</v>
      </c>
      <c r="AQ39" s="13" t="str">
        <f t="shared" ref="AQ39:AQ42" si="60">IFERROR(M39/AB39, "N.A.")</f>
        <v>N.A.</v>
      </c>
      <c r="AR39" s="14">
        <f t="shared" ref="AR39:AR42" si="61">IFERROR(N39/AC39, "N.A.")</f>
        <v>2690.5993987222851</v>
      </c>
    </row>
    <row r="40" spans="1:44" ht="15" customHeight="1" thickBot="1" x14ac:dyDescent="0.3">
      <c r="A40" s="3" t="s">
        <v>13</v>
      </c>
      <c r="B40" s="2">
        <v>2097540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2097540</v>
      </c>
      <c r="M40" s="13">
        <f t="shared" ref="M40:M42" si="63">C40+E40+G40+I40+K40</f>
        <v>0</v>
      </c>
      <c r="N40" s="14">
        <f t="shared" ref="N40:N42" si="64">L40+M40</f>
        <v>2097540</v>
      </c>
      <c r="P40" s="3" t="s">
        <v>13</v>
      </c>
      <c r="Q40" s="2">
        <v>911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911</v>
      </c>
      <c r="AB40" s="13">
        <f t="shared" ref="AB40:AB42" si="66">R40+T40+V40+X40+Z40</f>
        <v>0</v>
      </c>
      <c r="AC40" s="14">
        <f t="shared" ref="AC40:AC42" si="67">AA40+AB40</f>
        <v>911</v>
      </c>
      <c r="AE40" s="3" t="s">
        <v>13</v>
      </c>
      <c r="AF40" s="2">
        <f t="shared" ref="AF40:AF43" si="68">IFERROR(B40/Q40, "N.A.")</f>
        <v>2302.4588364434685</v>
      </c>
      <c r="AG40" s="2" t="str">
        <f t="shared" si="50"/>
        <v>N.A.</v>
      </c>
      <c r="AH40" s="2" t="str">
        <f t="shared" si="51"/>
        <v>N.A.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15">
        <f t="shared" si="59"/>
        <v>2302.4588364434685</v>
      </c>
      <c r="AQ40" s="13" t="str">
        <f t="shared" si="60"/>
        <v>N.A.</v>
      </c>
      <c r="AR40" s="14">
        <f t="shared" si="61"/>
        <v>2302.4588364434685</v>
      </c>
    </row>
    <row r="41" spans="1:44" ht="15" customHeight="1" thickBot="1" x14ac:dyDescent="0.3">
      <c r="A41" s="3" t="s">
        <v>14</v>
      </c>
      <c r="B41" s="2">
        <v>7070059.9999999991</v>
      </c>
      <c r="C41" s="2">
        <v>50547430</v>
      </c>
      <c r="D41" s="2">
        <v>1032000</v>
      </c>
      <c r="E41" s="2"/>
      <c r="F41" s="2"/>
      <c r="G41" s="2"/>
      <c r="H41" s="2"/>
      <c r="I41" s="2"/>
      <c r="J41" s="2">
        <v>0</v>
      </c>
      <c r="K41" s="2"/>
      <c r="L41" s="1">
        <f t="shared" si="62"/>
        <v>8102059.9999999991</v>
      </c>
      <c r="M41" s="13">
        <f t="shared" si="63"/>
        <v>50547430</v>
      </c>
      <c r="N41" s="14">
        <f t="shared" si="64"/>
        <v>58649490</v>
      </c>
      <c r="P41" s="3" t="s">
        <v>14</v>
      </c>
      <c r="Q41" s="2">
        <v>2908</v>
      </c>
      <c r="R41" s="2">
        <v>12096</v>
      </c>
      <c r="S41" s="2">
        <v>733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473</v>
      </c>
      <c r="Z41" s="2">
        <v>0</v>
      </c>
      <c r="AA41" s="1">
        <f t="shared" si="65"/>
        <v>4114</v>
      </c>
      <c r="AB41" s="13">
        <f t="shared" si="66"/>
        <v>12096</v>
      </c>
      <c r="AC41" s="14">
        <f t="shared" si="67"/>
        <v>16210</v>
      </c>
      <c r="AE41" s="3" t="s">
        <v>14</v>
      </c>
      <c r="AF41" s="2">
        <f t="shared" si="68"/>
        <v>2431.2448418156805</v>
      </c>
      <c r="AG41" s="2">
        <f t="shared" si="50"/>
        <v>4178.8549933862432</v>
      </c>
      <c r="AH41" s="2">
        <f t="shared" si="51"/>
        <v>1407.912687585266</v>
      </c>
      <c r="AI41" s="2" t="str">
        <f t="shared" si="52"/>
        <v>N.A.</v>
      </c>
      <c r="AJ41" s="2" t="str">
        <f t="shared" si="53"/>
        <v>N.A.</v>
      </c>
      <c r="AK41" s="2" t="str">
        <f t="shared" si="54"/>
        <v>N.A.</v>
      </c>
      <c r="AL41" s="2" t="str">
        <f t="shared" si="55"/>
        <v>N.A.</v>
      </c>
      <c r="AM41" s="2" t="str">
        <f t="shared" si="56"/>
        <v>N.A.</v>
      </c>
      <c r="AN41" s="2">
        <f t="shared" si="57"/>
        <v>0</v>
      </c>
      <c r="AO41" s="2" t="str">
        <f t="shared" si="58"/>
        <v>N.A.</v>
      </c>
      <c r="AP41" s="15">
        <f t="shared" si="59"/>
        <v>1969.3874574623235</v>
      </c>
      <c r="AQ41" s="13">
        <f t="shared" si="60"/>
        <v>4178.8549933862432</v>
      </c>
      <c r="AR41" s="14">
        <f t="shared" si="61"/>
        <v>3618.1054904380012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0</v>
      </c>
      <c r="M42" s="13">
        <f t="shared" si="63"/>
        <v>0</v>
      </c>
      <c r="N42" s="14">
        <f t="shared" si="64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0</v>
      </c>
      <c r="AB42" s="13">
        <f t="shared" si="66"/>
        <v>0</v>
      </c>
      <c r="AC42" s="14">
        <f t="shared" si="67"/>
        <v>0</v>
      </c>
      <c r="AE42" s="3" t="s">
        <v>15</v>
      </c>
      <c r="AF42" s="2" t="str">
        <f t="shared" si="68"/>
        <v>N.A.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15" t="str">
        <f t="shared" si="59"/>
        <v>N.A.</v>
      </c>
      <c r="AQ42" s="13" t="str">
        <f t="shared" si="60"/>
        <v>N.A.</v>
      </c>
      <c r="AR42" s="14" t="str">
        <f t="shared" si="61"/>
        <v>N.A.</v>
      </c>
    </row>
    <row r="43" spans="1:44" ht="15" customHeight="1" thickBot="1" x14ac:dyDescent="0.3">
      <c r="A43" s="4" t="s">
        <v>16</v>
      </c>
      <c r="B43" s="2">
        <v>9167600.0000000019</v>
      </c>
      <c r="C43" s="2">
        <v>50547430</v>
      </c>
      <c r="D43" s="2">
        <v>1032000</v>
      </c>
      <c r="E43" s="2"/>
      <c r="F43" s="2">
        <v>0</v>
      </c>
      <c r="G43" s="2"/>
      <c r="H43" s="2">
        <v>7159685.0000000009</v>
      </c>
      <c r="I43" s="2"/>
      <c r="J43" s="2">
        <v>0</v>
      </c>
      <c r="K43" s="2"/>
      <c r="L43" s="1">
        <f t="shared" ref="L43" si="69">B43+D43+F43+H43+J43</f>
        <v>17359285.000000004</v>
      </c>
      <c r="M43" s="13">
        <f t="shared" ref="M43" si="70">C43+E43+G43+I43+K43</f>
        <v>50547430</v>
      </c>
      <c r="N43" s="21">
        <f t="shared" ref="N43" si="71">L43+M43</f>
        <v>67906715</v>
      </c>
      <c r="P43" s="4" t="s">
        <v>16</v>
      </c>
      <c r="Q43" s="2">
        <v>4008</v>
      </c>
      <c r="R43" s="2">
        <v>12096</v>
      </c>
      <c r="S43" s="2">
        <v>733</v>
      </c>
      <c r="T43" s="2">
        <v>0</v>
      </c>
      <c r="U43" s="2">
        <v>189</v>
      </c>
      <c r="V43" s="2">
        <v>0</v>
      </c>
      <c r="W43" s="2">
        <v>1862</v>
      </c>
      <c r="X43" s="2">
        <v>0</v>
      </c>
      <c r="Y43" s="2">
        <v>894</v>
      </c>
      <c r="Z43" s="2">
        <v>0</v>
      </c>
      <c r="AA43" s="1">
        <f t="shared" ref="AA43" si="72">Q43+S43+U43+W43+Y43</f>
        <v>7686</v>
      </c>
      <c r="AB43" s="13">
        <f t="shared" ref="AB43" si="73">R43+T43+V43+X43+Z43</f>
        <v>12096</v>
      </c>
      <c r="AC43" s="21">
        <f t="shared" ref="AC43" si="74">AA43+AB43</f>
        <v>19782</v>
      </c>
      <c r="AE43" s="4" t="s">
        <v>16</v>
      </c>
      <c r="AF43" s="2">
        <f t="shared" si="68"/>
        <v>2287.3253493013976</v>
      </c>
      <c r="AG43" s="2">
        <f t="shared" si="50"/>
        <v>4178.8549933862432</v>
      </c>
      <c r="AH43" s="2">
        <f t="shared" si="51"/>
        <v>1407.912687585266</v>
      </c>
      <c r="AI43" s="2" t="str">
        <f t="shared" si="52"/>
        <v>N.A.</v>
      </c>
      <c r="AJ43" s="2">
        <f t="shared" si="53"/>
        <v>0</v>
      </c>
      <c r="AK43" s="2" t="str">
        <f t="shared" si="54"/>
        <v>N.A.</v>
      </c>
      <c r="AL43" s="2">
        <f t="shared" si="55"/>
        <v>3845.1584317937704</v>
      </c>
      <c r="AM43" s="2" t="str">
        <f t="shared" si="56"/>
        <v>N.A.</v>
      </c>
      <c r="AN43" s="2">
        <f t="shared" si="57"/>
        <v>0</v>
      </c>
      <c r="AO43" s="2" t="str">
        <f t="shared" si="58"/>
        <v>N.A.</v>
      </c>
      <c r="AP43" s="15">
        <f t="shared" ref="AP43" si="75">IFERROR(L43/AA43, "N.A.")</f>
        <v>2258.5590684361182</v>
      </c>
      <c r="AQ43" s="13">
        <f t="shared" ref="AQ43" si="76">IFERROR(M43/AB43, "N.A.")</f>
        <v>4178.8549933862432</v>
      </c>
      <c r="AR43" s="14">
        <f t="shared" ref="AR43" si="77">IFERROR(N43/AC43, "N.A.")</f>
        <v>3432.752755029825</v>
      </c>
    </row>
    <row r="44" spans="1:44" ht="15" customHeight="1" thickBot="1" x14ac:dyDescent="0.3">
      <c r="A44" s="5" t="s">
        <v>0</v>
      </c>
      <c r="B44" s="42">
        <f>B43+C43</f>
        <v>59715030</v>
      </c>
      <c r="C44" s="43"/>
      <c r="D44" s="42">
        <f>D43+E43</f>
        <v>1032000</v>
      </c>
      <c r="E44" s="43"/>
      <c r="F44" s="42">
        <f>F43+G43</f>
        <v>0</v>
      </c>
      <c r="G44" s="43"/>
      <c r="H44" s="42">
        <f>H43+I43</f>
        <v>7159685.0000000009</v>
      </c>
      <c r="I44" s="43"/>
      <c r="J44" s="42">
        <f>J43+K43</f>
        <v>0</v>
      </c>
      <c r="K44" s="43"/>
      <c r="L44" s="42">
        <f>L43+M43</f>
        <v>67906715</v>
      </c>
      <c r="M44" s="46"/>
      <c r="N44" s="22">
        <f>B44+D44+F44+H44+J44</f>
        <v>67906715</v>
      </c>
      <c r="P44" s="5" t="s">
        <v>0</v>
      </c>
      <c r="Q44" s="42">
        <f>Q43+R43</f>
        <v>16104</v>
      </c>
      <c r="R44" s="43"/>
      <c r="S44" s="42">
        <f>S43+T43</f>
        <v>733</v>
      </c>
      <c r="T44" s="43"/>
      <c r="U44" s="42">
        <f>U43+V43</f>
        <v>189</v>
      </c>
      <c r="V44" s="43"/>
      <c r="W44" s="42">
        <f>W43+X43</f>
        <v>1862</v>
      </c>
      <c r="X44" s="43"/>
      <c r="Y44" s="42">
        <f>Y43+Z43</f>
        <v>894</v>
      </c>
      <c r="Z44" s="43"/>
      <c r="AA44" s="42">
        <f>AA43+AB43</f>
        <v>19782</v>
      </c>
      <c r="AB44" s="46"/>
      <c r="AC44" s="22">
        <f>Q44+S44+U44+W44+Y44</f>
        <v>19782</v>
      </c>
      <c r="AE44" s="5" t="s">
        <v>0</v>
      </c>
      <c r="AF44" s="44">
        <f>IFERROR(B44/Q44,"N.A.")</f>
        <v>3708.0868107302535</v>
      </c>
      <c r="AG44" s="45"/>
      <c r="AH44" s="44">
        <f>IFERROR(D44/S44,"N.A.")</f>
        <v>1407.912687585266</v>
      </c>
      <c r="AI44" s="45"/>
      <c r="AJ44" s="44">
        <f>IFERROR(F44/U44,"N.A.")</f>
        <v>0</v>
      </c>
      <c r="AK44" s="45"/>
      <c r="AL44" s="44">
        <f>IFERROR(H44/W44,"N.A.")</f>
        <v>3845.1584317937704</v>
      </c>
      <c r="AM44" s="45"/>
      <c r="AN44" s="44">
        <f>IFERROR(J44/Y44,"N.A.")</f>
        <v>0</v>
      </c>
      <c r="AO44" s="45"/>
      <c r="AP44" s="44">
        <f>IFERROR(L44/AA44,"N.A.")</f>
        <v>3432.752755029825</v>
      </c>
      <c r="AQ44" s="45"/>
      <c r="AR44" s="16">
        <f>IFERROR(N44/AC44, "N.A.")</f>
        <v>3432.752755029825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AE35:AE38"/>
    <mergeCell ref="AF35:AQ35"/>
    <mergeCell ref="AE23:AE26"/>
    <mergeCell ref="AF23:AQ23"/>
    <mergeCell ref="Q44:R44"/>
    <mergeCell ref="S44:T44"/>
    <mergeCell ref="U44:V44"/>
    <mergeCell ref="W44:X44"/>
    <mergeCell ref="Y44:Z44"/>
    <mergeCell ref="P35:P38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11353400</v>
      </c>
      <c r="C15" s="2"/>
      <c r="D15" s="2"/>
      <c r="E15" s="2"/>
      <c r="F15" s="2"/>
      <c r="G15" s="2"/>
      <c r="H15" s="2">
        <v>5442920.0000000009</v>
      </c>
      <c r="I15" s="2"/>
      <c r="J15" s="2"/>
      <c r="K15" s="2"/>
      <c r="L15" s="1">
        <f>B15+D15+F15+H15+J15</f>
        <v>16796320</v>
      </c>
      <c r="M15" s="13">
        <f>C15+E15+G15+I15+K15</f>
        <v>0</v>
      </c>
      <c r="N15" s="14">
        <f>L15+M15</f>
        <v>16796320</v>
      </c>
      <c r="P15" s="3" t="s">
        <v>12</v>
      </c>
      <c r="Q15" s="2">
        <v>2385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2445</v>
      </c>
      <c r="X15" s="2">
        <v>0</v>
      </c>
      <c r="Y15" s="2">
        <v>0</v>
      </c>
      <c r="Z15" s="2">
        <v>0</v>
      </c>
      <c r="AA15" s="1">
        <f>Q15+S15+U15+W15+Y15</f>
        <v>4830</v>
      </c>
      <c r="AB15" s="13">
        <f>R15+T15+V15+X15+Z15</f>
        <v>0</v>
      </c>
      <c r="AC15" s="14">
        <f>AA15+AB15</f>
        <v>4830</v>
      </c>
      <c r="AE15" s="3" t="s">
        <v>12</v>
      </c>
      <c r="AF15" s="2">
        <f>IFERROR(B15/Q15, "N.A.")</f>
        <v>4760.3354297693922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2226.1431492842539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3477.4989648033124</v>
      </c>
      <c r="AQ15" s="13" t="str">
        <f t="shared" si="0"/>
        <v>N.A.</v>
      </c>
      <c r="AR15" s="14">
        <f t="shared" si="0"/>
        <v>3477.4989648033124</v>
      </c>
    </row>
    <row r="16" spans="1:44" ht="15" customHeight="1" thickBot="1" x14ac:dyDescent="0.3">
      <c r="A16" s="3" t="s">
        <v>13</v>
      </c>
      <c r="B16" s="2">
        <v>5963025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5963025</v>
      </c>
      <c r="M16" s="13">
        <f t="shared" si="1"/>
        <v>0</v>
      </c>
      <c r="N16" s="14">
        <f t="shared" ref="N16:N18" si="2">L16+M16</f>
        <v>5963025</v>
      </c>
      <c r="P16" s="3" t="s">
        <v>13</v>
      </c>
      <c r="Q16" s="2">
        <v>1361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1361</v>
      </c>
      <c r="AB16" s="13">
        <f t="shared" si="3"/>
        <v>0</v>
      </c>
      <c r="AC16" s="14">
        <f t="shared" ref="AC16:AC18" si="4">AA16+AB16</f>
        <v>1361</v>
      </c>
      <c r="AE16" s="3" t="s">
        <v>13</v>
      </c>
      <c r="AF16" s="2">
        <f t="shared" ref="AF16:AF19" si="5">IFERROR(B16/Q16, "N.A.")</f>
        <v>4381.3556208670097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4381.3556208670097</v>
      </c>
      <c r="AQ16" s="13" t="str">
        <f t="shared" si="0"/>
        <v>N.A.</v>
      </c>
      <c r="AR16" s="14">
        <f t="shared" si="0"/>
        <v>4381.3556208670097</v>
      </c>
    </row>
    <row r="17" spans="1:44" ht="15" customHeight="1" thickBot="1" x14ac:dyDescent="0.3">
      <c r="A17" s="3" t="s">
        <v>14</v>
      </c>
      <c r="B17" s="2">
        <v>18151930</v>
      </c>
      <c r="C17" s="2">
        <v>39035250.000000007</v>
      </c>
      <c r="D17" s="2">
        <v>0</v>
      </c>
      <c r="E17" s="2"/>
      <c r="F17" s="2"/>
      <c r="G17" s="2">
        <v>4785900</v>
      </c>
      <c r="H17" s="2"/>
      <c r="I17" s="2">
        <v>0</v>
      </c>
      <c r="J17" s="2">
        <v>0</v>
      </c>
      <c r="K17" s="2"/>
      <c r="L17" s="1">
        <f t="shared" si="1"/>
        <v>18151930</v>
      </c>
      <c r="M17" s="13">
        <f t="shared" si="1"/>
        <v>43821150.000000007</v>
      </c>
      <c r="N17" s="14">
        <f t="shared" si="2"/>
        <v>61973080.000000007</v>
      </c>
      <c r="P17" s="3" t="s">
        <v>14</v>
      </c>
      <c r="Q17" s="2">
        <v>2626</v>
      </c>
      <c r="R17" s="2">
        <v>5521</v>
      </c>
      <c r="S17" s="2">
        <v>241</v>
      </c>
      <c r="T17" s="2">
        <v>0</v>
      </c>
      <c r="U17" s="2">
        <v>0</v>
      </c>
      <c r="V17" s="2">
        <v>436</v>
      </c>
      <c r="W17" s="2">
        <v>0</v>
      </c>
      <c r="X17" s="2">
        <v>241</v>
      </c>
      <c r="Y17" s="2">
        <v>436</v>
      </c>
      <c r="Z17" s="2">
        <v>0</v>
      </c>
      <c r="AA17" s="1">
        <f t="shared" si="3"/>
        <v>3303</v>
      </c>
      <c r="AB17" s="13">
        <f t="shared" si="3"/>
        <v>6198</v>
      </c>
      <c r="AC17" s="14">
        <f t="shared" si="4"/>
        <v>9501</v>
      </c>
      <c r="AE17" s="3" t="s">
        <v>14</v>
      </c>
      <c r="AF17" s="2">
        <f t="shared" si="5"/>
        <v>6912.3876618431077</v>
      </c>
      <c r="AG17" s="2">
        <f t="shared" si="0"/>
        <v>7070.3224053613485</v>
      </c>
      <c r="AH17" s="2">
        <f t="shared" si="0"/>
        <v>0</v>
      </c>
      <c r="AI17" s="2" t="str">
        <f t="shared" si="0"/>
        <v>N.A.</v>
      </c>
      <c r="AJ17" s="2" t="str">
        <f t="shared" si="0"/>
        <v>N.A.</v>
      </c>
      <c r="AK17" s="2">
        <f t="shared" si="0"/>
        <v>10976.834862385322</v>
      </c>
      <c r="AL17" s="2" t="str">
        <f t="shared" si="0"/>
        <v>N.A.</v>
      </c>
      <c r="AM17" s="2">
        <f t="shared" si="0"/>
        <v>0</v>
      </c>
      <c r="AN17" s="2">
        <f t="shared" si="0"/>
        <v>0</v>
      </c>
      <c r="AO17" s="2" t="str">
        <f t="shared" si="0"/>
        <v>N.A.</v>
      </c>
      <c r="AP17" s="15">
        <f t="shared" si="0"/>
        <v>5495.5888586133815</v>
      </c>
      <c r="AQ17" s="13">
        <f t="shared" si="0"/>
        <v>7070.208131655374</v>
      </c>
      <c r="AR17" s="14">
        <f t="shared" si="0"/>
        <v>6522.7954952110313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>
        <v>0</v>
      </c>
      <c r="H18" s="2">
        <v>331499.99999999994</v>
      </c>
      <c r="I18" s="2"/>
      <c r="J18" s="2">
        <v>0</v>
      </c>
      <c r="K18" s="2"/>
      <c r="L18" s="1">
        <f t="shared" si="1"/>
        <v>331499.99999999994</v>
      </c>
      <c r="M18" s="13">
        <f t="shared" si="1"/>
        <v>0</v>
      </c>
      <c r="N18" s="14">
        <f t="shared" si="2"/>
        <v>331499.99999999994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241</v>
      </c>
      <c r="W18" s="2">
        <v>2730</v>
      </c>
      <c r="X18" s="2">
        <v>0</v>
      </c>
      <c r="Y18" s="2">
        <v>585</v>
      </c>
      <c r="Z18" s="2">
        <v>0</v>
      </c>
      <c r="AA18" s="1">
        <f t="shared" si="3"/>
        <v>3315</v>
      </c>
      <c r="AB18" s="13">
        <f t="shared" si="3"/>
        <v>241</v>
      </c>
      <c r="AC18" s="21">
        <f t="shared" si="4"/>
        <v>3556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0</v>
      </c>
      <c r="AL18" s="2">
        <f t="shared" si="0"/>
        <v>121.4285714285714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99.999999999999986</v>
      </c>
      <c r="AQ18" s="13">
        <f t="shared" si="0"/>
        <v>0</v>
      </c>
      <c r="AR18" s="14">
        <f t="shared" si="0"/>
        <v>93.222722159730012</v>
      </c>
    </row>
    <row r="19" spans="1:44" ht="15" customHeight="1" thickBot="1" x14ac:dyDescent="0.3">
      <c r="A19" s="4" t="s">
        <v>16</v>
      </c>
      <c r="B19" s="2">
        <v>35468354.999999993</v>
      </c>
      <c r="C19" s="2">
        <v>39035250.000000007</v>
      </c>
      <c r="D19" s="2">
        <v>0</v>
      </c>
      <c r="E19" s="2"/>
      <c r="F19" s="2"/>
      <c r="G19" s="2">
        <v>4785900</v>
      </c>
      <c r="H19" s="2">
        <v>5774419.9999999981</v>
      </c>
      <c r="I19" s="2">
        <v>0</v>
      </c>
      <c r="J19" s="2">
        <v>0</v>
      </c>
      <c r="K19" s="2"/>
      <c r="L19" s="1">
        <f t="shared" ref="L19" si="6">B19+D19+F19+H19+J19</f>
        <v>41242774.999999993</v>
      </c>
      <c r="M19" s="13">
        <f t="shared" ref="M19" si="7">C19+E19+G19+I19+K19</f>
        <v>43821150.000000007</v>
      </c>
      <c r="N19" s="21">
        <f t="shared" ref="N19" si="8">L19+M19</f>
        <v>85063925</v>
      </c>
      <c r="P19" s="4" t="s">
        <v>16</v>
      </c>
      <c r="Q19" s="2">
        <v>6372</v>
      </c>
      <c r="R19" s="2">
        <v>5521</v>
      </c>
      <c r="S19" s="2">
        <v>241</v>
      </c>
      <c r="T19" s="2">
        <v>0</v>
      </c>
      <c r="U19" s="2">
        <v>0</v>
      </c>
      <c r="V19" s="2">
        <v>677</v>
      </c>
      <c r="W19" s="2">
        <v>5175</v>
      </c>
      <c r="X19" s="2">
        <v>241</v>
      </c>
      <c r="Y19" s="2">
        <v>1021</v>
      </c>
      <c r="Z19" s="2">
        <v>0</v>
      </c>
      <c r="AA19" s="1">
        <f t="shared" ref="AA19" si="9">Q19+S19+U19+W19+Y19</f>
        <v>12809</v>
      </c>
      <c r="AB19" s="13">
        <f t="shared" ref="AB19" si="10">R19+T19+V19+X19+Z19</f>
        <v>6439</v>
      </c>
      <c r="AC19" s="14">
        <f t="shared" ref="AC19" si="11">AA19+AB19</f>
        <v>19248</v>
      </c>
      <c r="AE19" s="4" t="s">
        <v>16</v>
      </c>
      <c r="AF19" s="2">
        <f t="shared" si="5"/>
        <v>5566.282956685498</v>
      </c>
      <c r="AG19" s="2">
        <f t="shared" si="0"/>
        <v>7070.3224053613485</v>
      </c>
      <c r="AH19" s="2">
        <f t="shared" si="0"/>
        <v>0</v>
      </c>
      <c r="AI19" s="2" t="str">
        <f t="shared" si="0"/>
        <v>N.A.</v>
      </c>
      <c r="AJ19" s="2" t="str">
        <f t="shared" si="0"/>
        <v>N.A.</v>
      </c>
      <c r="AK19" s="2">
        <f t="shared" si="0"/>
        <v>7069.2762186115215</v>
      </c>
      <c r="AL19" s="2">
        <f t="shared" si="0"/>
        <v>1115.829951690821</v>
      </c>
      <c r="AM19" s="2">
        <f t="shared" si="0"/>
        <v>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3219.8278554141611</v>
      </c>
      <c r="AQ19" s="13">
        <f t="shared" ref="AQ19" si="13">IFERROR(M19/AB19, "N.A.")</f>
        <v>6805.5831650877481</v>
      </c>
      <c r="AR19" s="14">
        <f t="shared" ref="AR19" si="14">IFERROR(N19/AC19, "N.A.")</f>
        <v>4419.3643495428096</v>
      </c>
    </row>
    <row r="20" spans="1:44" ht="15" customHeight="1" thickBot="1" x14ac:dyDescent="0.3">
      <c r="A20" s="5" t="s">
        <v>0</v>
      </c>
      <c r="B20" s="42">
        <f>B19+C19</f>
        <v>74503605</v>
      </c>
      <c r="C20" s="43"/>
      <c r="D20" s="42">
        <f>D19+E19</f>
        <v>0</v>
      </c>
      <c r="E20" s="43"/>
      <c r="F20" s="42">
        <f>F19+G19</f>
        <v>4785900</v>
      </c>
      <c r="G20" s="43"/>
      <c r="H20" s="42">
        <f>H19+I19</f>
        <v>5774419.9999999981</v>
      </c>
      <c r="I20" s="43"/>
      <c r="J20" s="42">
        <f>J19+K19</f>
        <v>0</v>
      </c>
      <c r="K20" s="43"/>
      <c r="L20" s="42">
        <f>L19+M19</f>
        <v>85063925</v>
      </c>
      <c r="M20" s="46"/>
      <c r="N20" s="22">
        <f>B20+D20+F20+H20+J20</f>
        <v>85063925</v>
      </c>
      <c r="P20" s="5" t="s">
        <v>0</v>
      </c>
      <c r="Q20" s="42">
        <f>Q19+R19</f>
        <v>11893</v>
      </c>
      <c r="R20" s="43"/>
      <c r="S20" s="42">
        <f>S19+T19</f>
        <v>241</v>
      </c>
      <c r="T20" s="43"/>
      <c r="U20" s="42">
        <f>U19+V19</f>
        <v>677</v>
      </c>
      <c r="V20" s="43"/>
      <c r="W20" s="42">
        <f>W19+X19</f>
        <v>5416</v>
      </c>
      <c r="X20" s="43"/>
      <c r="Y20" s="42">
        <f>Y19+Z19</f>
        <v>1021</v>
      </c>
      <c r="Z20" s="43"/>
      <c r="AA20" s="42">
        <f>AA19+AB19</f>
        <v>19248</v>
      </c>
      <c r="AB20" s="43"/>
      <c r="AC20" s="23">
        <f>Q20+S20+U20+W20+Y20</f>
        <v>19248</v>
      </c>
      <c r="AE20" s="5" t="s">
        <v>0</v>
      </c>
      <c r="AF20" s="44">
        <f>IFERROR(B20/Q20,"N.A.")</f>
        <v>6264.4921382325738</v>
      </c>
      <c r="AG20" s="45"/>
      <c r="AH20" s="44">
        <f>IFERROR(D20/S20,"N.A.")</f>
        <v>0</v>
      </c>
      <c r="AI20" s="45"/>
      <c r="AJ20" s="44">
        <f>IFERROR(F20/U20,"N.A.")</f>
        <v>7069.2762186115215</v>
      </c>
      <c r="AK20" s="45"/>
      <c r="AL20" s="44">
        <f>IFERROR(H20/W20,"N.A.")</f>
        <v>1066.1779911373703</v>
      </c>
      <c r="AM20" s="45"/>
      <c r="AN20" s="44">
        <f>IFERROR(J20/Y20,"N.A.")</f>
        <v>0</v>
      </c>
      <c r="AO20" s="45"/>
      <c r="AP20" s="44">
        <f>IFERROR(L20/AA20,"N.A.")</f>
        <v>4419.3643495428096</v>
      </c>
      <c r="AQ20" s="45"/>
      <c r="AR20" s="16">
        <f>IFERROR(N20/AC20, "N.A.")</f>
        <v>4419.3643495428096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8094520.0000000009</v>
      </c>
      <c r="C27" s="2"/>
      <c r="D27" s="2"/>
      <c r="E27" s="2"/>
      <c r="F27" s="2"/>
      <c r="G27" s="2"/>
      <c r="H27" s="2">
        <v>4589800</v>
      </c>
      <c r="I27" s="2"/>
      <c r="J27" s="2"/>
      <c r="K27" s="2"/>
      <c r="L27" s="1">
        <f>B27+D27+F27+H27+J27</f>
        <v>12684320</v>
      </c>
      <c r="M27" s="13">
        <f>C27+E27+G27+I27+K27</f>
        <v>0</v>
      </c>
      <c r="N27" s="14">
        <f>L27+M27</f>
        <v>12684320</v>
      </c>
      <c r="P27" s="3" t="s">
        <v>12</v>
      </c>
      <c r="Q27" s="2">
        <v>1648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1949</v>
      </c>
      <c r="X27" s="2">
        <v>0</v>
      </c>
      <c r="Y27" s="2">
        <v>0</v>
      </c>
      <c r="Z27" s="2">
        <v>0</v>
      </c>
      <c r="AA27" s="1">
        <f t="shared" ref="AA27" si="15">Q27+S27+U27+W27+Y27</f>
        <v>3597</v>
      </c>
      <c r="AB27" s="13">
        <f t="shared" ref="AB27" si="16">R27+T27+V27+X27+Z27</f>
        <v>0</v>
      </c>
      <c r="AC27" s="14">
        <f>AA27+AB27</f>
        <v>3597</v>
      </c>
      <c r="AE27" s="3" t="s">
        <v>12</v>
      </c>
      <c r="AF27" s="2">
        <f>IFERROR(B27/Q27, "N.A.")</f>
        <v>4911.7233009708743</v>
      </c>
      <c r="AG27" s="2" t="str">
        <f t="shared" ref="AG27:AR31" si="17">IFERROR(C27/R27, "N.A.")</f>
        <v>N.A.</v>
      </c>
      <c r="AH27" s="2" t="str">
        <f t="shared" si="17"/>
        <v>N.A.</v>
      </c>
      <c r="AI27" s="2" t="str">
        <f t="shared" si="17"/>
        <v>N.A.</v>
      </c>
      <c r="AJ27" s="2" t="str">
        <f t="shared" si="17"/>
        <v>N.A.</v>
      </c>
      <c r="AK27" s="2" t="str">
        <f t="shared" si="17"/>
        <v>N.A.</v>
      </c>
      <c r="AL27" s="2">
        <f t="shared" si="17"/>
        <v>2354.9512570549</v>
      </c>
      <c r="AM27" s="2" t="str">
        <f t="shared" si="17"/>
        <v>N.A.</v>
      </c>
      <c r="AN27" s="2" t="str">
        <f t="shared" si="17"/>
        <v>N.A.</v>
      </c>
      <c r="AO27" s="2" t="str">
        <f t="shared" si="17"/>
        <v>N.A.</v>
      </c>
      <c r="AP27" s="15">
        <f t="shared" si="17"/>
        <v>3526.3608562691134</v>
      </c>
      <c r="AQ27" s="13" t="str">
        <f t="shared" si="17"/>
        <v>N.A.</v>
      </c>
      <c r="AR27" s="14">
        <f t="shared" si="17"/>
        <v>3526.3608562691134</v>
      </c>
    </row>
    <row r="28" spans="1:44" ht="15" customHeight="1" thickBot="1" x14ac:dyDescent="0.3">
      <c r="A28" s="3" t="s">
        <v>13</v>
      </c>
      <c r="B28" s="2">
        <v>3108900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8">B28+D28+F28+H28+J28</f>
        <v>3108900</v>
      </c>
      <c r="M28" s="13">
        <f t="shared" si="18"/>
        <v>0</v>
      </c>
      <c r="N28" s="14">
        <f t="shared" ref="N28:N30" si="19">L28+M28</f>
        <v>3108900</v>
      </c>
      <c r="P28" s="3" t="s">
        <v>13</v>
      </c>
      <c r="Q28" s="2">
        <v>241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20">Q28+S28+U28+W28+Y28</f>
        <v>241</v>
      </c>
      <c r="AB28" s="13">
        <f t="shared" ref="AB28:AB30" si="21">R28+T28+V28+X28+Z28</f>
        <v>0</v>
      </c>
      <c r="AC28" s="14">
        <f t="shared" ref="AC28:AC30" si="22">AA28+AB28</f>
        <v>241</v>
      </c>
      <c r="AE28" s="3" t="s">
        <v>13</v>
      </c>
      <c r="AF28" s="2">
        <f t="shared" ref="AF28:AF31" si="23">IFERROR(B28/Q28, "N.A.")</f>
        <v>12900</v>
      </c>
      <c r="AG28" s="2" t="str">
        <f t="shared" si="17"/>
        <v>N.A.</v>
      </c>
      <c r="AH28" s="2" t="str">
        <f t="shared" si="17"/>
        <v>N.A.</v>
      </c>
      <c r="AI28" s="2" t="str">
        <f t="shared" si="17"/>
        <v>N.A.</v>
      </c>
      <c r="AJ28" s="2" t="str">
        <f t="shared" si="17"/>
        <v>N.A.</v>
      </c>
      <c r="AK28" s="2" t="str">
        <f t="shared" si="17"/>
        <v>N.A.</v>
      </c>
      <c r="AL28" s="2" t="str">
        <f t="shared" si="17"/>
        <v>N.A.</v>
      </c>
      <c r="AM28" s="2" t="str">
        <f t="shared" si="17"/>
        <v>N.A.</v>
      </c>
      <c r="AN28" s="2" t="str">
        <f t="shared" si="17"/>
        <v>N.A.</v>
      </c>
      <c r="AO28" s="2" t="str">
        <f t="shared" si="17"/>
        <v>N.A.</v>
      </c>
      <c r="AP28" s="15">
        <f t="shared" si="17"/>
        <v>12900</v>
      </c>
      <c r="AQ28" s="13" t="str">
        <f t="shared" si="17"/>
        <v>N.A.</v>
      </c>
      <c r="AR28" s="14">
        <f t="shared" si="17"/>
        <v>12900</v>
      </c>
    </row>
    <row r="29" spans="1:44" ht="15" customHeight="1" thickBot="1" x14ac:dyDescent="0.3">
      <c r="A29" s="3" t="s">
        <v>14</v>
      </c>
      <c r="B29" s="2">
        <v>5330280</v>
      </c>
      <c r="C29" s="2">
        <v>24802949.999999996</v>
      </c>
      <c r="D29" s="2">
        <v>0</v>
      </c>
      <c r="E29" s="2"/>
      <c r="F29" s="2"/>
      <c r="G29" s="2">
        <v>3108900</v>
      </c>
      <c r="H29" s="2"/>
      <c r="I29" s="2"/>
      <c r="J29" s="2">
        <v>0</v>
      </c>
      <c r="K29" s="2"/>
      <c r="L29" s="1">
        <f t="shared" si="18"/>
        <v>5330280</v>
      </c>
      <c r="M29" s="13">
        <f t="shared" si="18"/>
        <v>27911849.999999996</v>
      </c>
      <c r="N29" s="14">
        <f t="shared" si="19"/>
        <v>33242129.999999996</v>
      </c>
      <c r="P29" s="3" t="s">
        <v>14</v>
      </c>
      <c r="Q29" s="2">
        <v>971</v>
      </c>
      <c r="R29" s="2">
        <v>2828</v>
      </c>
      <c r="S29" s="2">
        <v>241</v>
      </c>
      <c r="T29" s="2">
        <v>0</v>
      </c>
      <c r="U29" s="2">
        <v>0</v>
      </c>
      <c r="V29" s="2">
        <v>241</v>
      </c>
      <c r="W29" s="2">
        <v>0</v>
      </c>
      <c r="X29" s="2">
        <v>0</v>
      </c>
      <c r="Y29" s="2">
        <v>195</v>
      </c>
      <c r="Z29" s="2">
        <v>0</v>
      </c>
      <c r="AA29" s="1">
        <f t="shared" si="20"/>
        <v>1407</v>
      </c>
      <c r="AB29" s="13">
        <f t="shared" si="21"/>
        <v>3069</v>
      </c>
      <c r="AC29" s="14">
        <f t="shared" si="22"/>
        <v>4476</v>
      </c>
      <c r="AE29" s="3" t="s">
        <v>14</v>
      </c>
      <c r="AF29" s="2">
        <f t="shared" si="23"/>
        <v>5489.4747682801235</v>
      </c>
      <c r="AG29" s="2">
        <f t="shared" si="17"/>
        <v>8770.4915134370567</v>
      </c>
      <c r="AH29" s="2">
        <f t="shared" si="17"/>
        <v>0</v>
      </c>
      <c r="AI29" s="2" t="str">
        <f t="shared" si="17"/>
        <v>N.A.</v>
      </c>
      <c r="AJ29" s="2" t="str">
        <f t="shared" si="17"/>
        <v>N.A.</v>
      </c>
      <c r="AK29" s="2">
        <f t="shared" si="17"/>
        <v>12900</v>
      </c>
      <c r="AL29" s="2" t="str">
        <f t="shared" si="17"/>
        <v>N.A.</v>
      </c>
      <c r="AM29" s="2" t="str">
        <f t="shared" si="17"/>
        <v>N.A.</v>
      </c>
      <c r="AN29" s="2">
        <f t="shared" si="17"/>
        <v>0</v>
      </c>
      <c r="AO29" s="2" t="str">
        <f t="shared" si="17"/>
        <v>N.A.</v>
      </c>
      <c r="AP29" s="15">
        <f t="shared" si="17"/>
        <v>3788.4008528784648</v>
      </c>
      <c r="AQ29" s="13">
        <f t="shared" si="17"/>
        <v>9094.7702834799602</v>
      </c>
      <c r="AR29" s="14">
        <f t="shared" si="17"/>
        <v>7426.7493297587125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>
        <v>0</v>
      </c>
      <c r="H30" s="2">
        <v>331499.99999999994</v>
      </c>
      <c r="I30" s="2"/>
      <c r="J30" s="2">
        <v>0</v>
      </c>
      <c r="K30" s="2"/>
      <c r="L30" s="1">
        <f t="shared" si="18"/>
        <v>331499.99999999994</v>
      </c>
      <c r="M30" s="13">
        <f t="shared" si="18"/>
        <v>0</v>
      </c>
      <c r="N30" s="14">
        <f t="shared" si="19"/>
        <v>331499.99999999994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241</v>
      </c>
      <c r="W30" s="2">
        <v>2730</v>
      </c>
      <c r="X30" s="2">
        <v>0</v>
      </c>
      <c r="Y30" s="2">
        <v>195</v>
      </c>
      <c r="Z30" s="2">
        <v>0</v>
      </c>
      <c r="AA30" s="1">
        <f t="shared" si="20"/>
        <v>2925</v>
      </c>
      <c r="AB30" s="13">
        <f t="shared" si="21"/>
        <v>241</v>
      </c>
      <c r="AC30" s="21">
        <f t="shared" si="22"/>
        <v>3166</v>
      </c>
      <c r="AE30" s="3" t="s">
        <v>15</v>
      </c>
      <c r="AF30" s="2" t="str">
        <f t="shared" si="23"/>
        <v>N.A.</v>
      </c>
      <c r="AG30" s="2" t="str">
        <f t="shared" si="17"/>
        <v>N.A.</v>
      </c>
      <c r="AH30" s="2" t="str">
        <f t="shared" si="17"/>
        <v>N.A.</v>
      </c>
      <c r="AI30" s="2" t="str">
        <f t="shared" si="17"/>
        <v>N.A.</v>
      </c>
      <c r="AJ30" s="2" t="str">
        <f t="shared" si="17"/>
        <v>N.A.</v>
      </c>
      <c r="AK30" s="2">
        <f t="shared" si="17"/>
        <v>0</v>
      </c>
      <c r="AL30" s="2">
        <f t="shared" si="17"/>
        <v>121.4285714285714</v>
      </c>
      <c r="AM30" s="2" t="str">
        <f t="shared" si="17"/>
        <v>N.A.</v>
      </c>
      <c r="AN30" s="2">
        <f t="shared" si="17"/>
        <v>0</v>
      </c>
      <c r="AO30" s="2" t="str">
        <f t="shared" si="17"/>
        <v>N.A.</v>
      </c>
      <c r="AP30" s="15">
        <f t="shared" si="17"/>
        <v>113.33333333333331</v>
      </c>
      <c r="AQ30" s="13">
        <f t="shared" si="17"/>
        <v>0</v>
      </c>
      <c r="AR30" s="14">
        <f t="shared" si="17"/>
        <v>104.7062539481996</v>
      </c>
    </row>
    <row r="31" spans="1:44" ht="15" customHeight="1" thickBot="1" x14ac:dyDescent="0.3">
      <c r="A31" s="4" t="s">
        <v>16</v>
      </c>
      <c r="B31" s="2">
        <v>16533700.000000004</v>
      </c>
      <c r="C31" s="2">
        <v>24802949.999999996</v>
      </c>
      <c r="D31" s="2">
        <v>0</v>
      </c>
      <c r="E31" s="2"/>
      <c r="F31" s="2"/>
      <c r="G31" s="2">
        <v>3108900</v>
      </c>
      <c r="H31" s="2">
        <v>4921300.0000000009</v>
      </c>
      <c r="I31" s="2"/>
      <c r="J31" s="2">
        <v>0</v>
      </c>
      <c r="K31" s="2"/>
      <c r="L31" s="1">
        <f t="shared" ref="L31" si="24">B31+D31+F31+H31+J31</f>
        <v>21455000.000000004</v>
      </c>
      <c r="M31" s="13">
        <f t="shared" ref="M31" si="25">C31+E31+G31+I31+K31</f>
        <v>27911849.999999996</v>
      </c>
      <c r="N31" s="21">
        <f t="shared" ref="N31" si="26">L31+M31</f>
        <v>49366850</v>
      </c>
      <c r="P31" s="4" t="s">
        <v>16</v>
      </c>
      <c r="Q31" s="2">
        <v>2860</v>
      </c>
      <c r="R31" s="2">
        <v>2828</v>
      </c>
      <c r="S31" s="2">
        <v>241</v>
      </c>
      <c r="T31" s="2">
        <v>0</v>
      </c>
      <c r="U31" s="2">
        <v>0</v>
      </c>
      <c r="V31" s="2">
        <v>482</v>
      </c>
      <c r="W31" s="2">
        <v>4679</v>
      </c>
      <c r="X31" s="2">
        <v>0</v>
      </c>
      <c r="Y31" s="2">
        <v>390</v>
      </c>
      <c r="Z31" s="2">
        <v>0</v>
      </c>
      <c r="AA31" s="1">
        <f t="shared" ref="AA31" si="27">Q31+S31+U31+W31+Y31</f>
        <v>8170</v>
      </c>
      <c r="AB31" s="13">
        <f t="shared" ref="AB31" si="28">R31+T31+V31+X31+Z31</f>
        <v>3310</v>
      </c>
      <c r="AC31" s="14">
        <f t="shared" ref="AC31" si="29">AA31+AB31</f>
        <v>11480</v>
      </c>
      <c r="AE31" s="4" t="s">
        <v>16</v>
      </c>
      <c r="AF31" s="2">
        <f t="shared" si="23"/>
        <v>5781.0139860139871</v>
      </c>
      <c r="AG31" s="2">
        <f t="shared" si="17"/>
        <v>8770.4915134370567</v>
      </c>
      <c r="AH31" s="2">
        <f t="shared" si="17"/>
        <v>0</v>
      </c>
      <c r="AI31" s="2" t="str">
        <f t="shared" si="17"/>
        <v>N.A.</v>
      </c>
      <c r="AJ31" s="2" t="str">
        <f t="shared" si="17"/>
        <v>N.A.</v>
      </c>
      <c r="AK31" s="2">
        <f t="shared" si="17"/>
        <v>6450</v>
      </c>
      <c r="AL31" s="2">
        <f t="shared" si="17"/>
        <v>1051.7845693524259</v>
      </c>
      <c r="AM31" s="2" t="str">
        <f t="shared" si="17"/>
        <v>N.A.</v>
      </c>
      <c r="AN31" s="2">
        <f t="shared" si="17"/>
        <v>0</v>
      </c>
      <c r="AO31" s="2" t="str">
        <f t="shared" si="17"/>
        <v>N.A.</v>
      </c>
      <c r="AP31" s="15">
        <f t="shared" ref="AP31" si="30">IFERROR(L31/AA31, "N.A.")</f>
        <v>2626.0709914320691</v>
      </c>
      <c r="AQ31" s="13">
        <f t="shared" ref="AQ31" si="31">IFERROR(M31/AB31, "N.A.")</f>
        <v>8432.583081570996</v>
      </c>
      <c r="AR31" s="14">
        <f t="shared" ref="AR31" si="32">IFERROR(N31/AC31, "N.A.")</f>
        <v>4300.2482578397212</v>
      </c>
    </row>
    <row r="32" spans="1:44" ht="15" customHeight="1" thickBot="1" x14ac:dyDescent="0.3">
      <c r="A32" s="5" t="s">
        <v>0</v>
      </c>
      <c r="B32" s="42">
        <f>B31+C31</f>
        <v>41336650</v>
      </c>
      <c r="C32" s="43"/>
      <c r="D32" s="42">
        <f>D31+E31</f>
        <v>0</v>
      </c>
      <c r="E32" s="43"/>
      <c r="F32" s="42">
        <f>F31+G31</f>
        <v>3108900</v>
      </c>
      <c r="G32" s="43"/>
      <c r="H32" s="42">
        <f>H31+I31</f>
        <v>4921300.0000000009</v>
      </c>
      <c r="I32" s="43"/>
      <c r="J32" s="42">
        <f>J31+K31</f>
        <v>0</v>
      </c>
      <c r="K32" s="43"/>
      <c r="L32" s="42">
        <f>L31+M31</f>
        <v>49366850</v>
      </c>
      <c r="M32" s="46"/>
      <c r="N32" s="22">
        <f>B32+D32+F32+H32+J32</f>
        <v>49366850</v>
      </c>
      <c r="P32" s="5" t="s">
        <v>0</v>
      </c>
      <c r="Q32" s="42">
        <f>Q31+R31</f>
        <v>5688</v>
      </c>
      <c r="R32" s="43"/>
      <c r="S32" s="42">
        <f>S31+T31</f>
        <v>241</v>
      </c>
      <c r="T32" s="43"/>
      <c r="U32" s="42">
        <f>U31+V31</f>
        <v>482</v>
      </c>
      <c r="V32" s="43"/>
      <c r="W32" s="42">
        <f>W31+X31</f>
        <v>4679</v>
      </c>
      <c r="X32" s="43"/>
      <c r="Y32" s="42">
        <f>Y31+Z31</f>
        <v>390</v>
      </c>
      <c r="Z32" s="43"/>
      <c r="AA32" s="42">
        <f>AA31+AB31</f>
        <v>11480</v>
      </c>
      <c r="AB32" s="43"/>
      <c r="AC32" s="23">
        <f>Q32+S32+U32+W32+Y32</f>
        <v>11480</v>
      </c>
      <c r="AE32" s="5" t="s">
        <v>0</v>
      </c>
      <c r="AF32" s="44">
        <f>IFERROR(B32/Q32,"N.A.")</f>
        <v>7267.3435302390999</v>
      </c>
      <c r="AG32" s="45"/>
      <c r="AH32" s="44">
        <f>IFERROR(D32/S32,"N.A.")</f>
        <v>0</v>
      </c>
      <c r="AI32" s="45"/>
      <c r="AJ32" s="44">
        <f>IFERROR(F32/U32,"N.A.")</f>
        <v>6450</v>
      </c>
      <c r="AK32" s="45"/>
      <c r="AL32" s="44">
        <f>IFERROR(H32/W32,"N.A.")</f>
        <v>1051.7845693524259</v>
      </c>
      <c r="AM32" s="45"/>
      <c r="AN32" s="44">
        <f>IFERROR(J32/Y32,"N.A.")</f>
        <v>0</v>
      </c>
      <c r="AO32" s="45"/>
      <c r="AP32" s="44">
        <f>IFERROR(L32/AA32,"N.A.")</f>
        <v>4300.2482578397212</v>
      </c>
      <c r="AQ32" s="45"/>
      <c r="AR32" s="16">
        <f>IFERROR(N32/AC32, "N.A.")</f>
        <v>4300.2482578397212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3258880</v>
      </c>
      <c r="C39" s="2"/>
      <c r="D39" s="2"/>
      <c r="E39" s="2"/>
      <c r="F39" s="2"/>
      <c r="G39" s="2"/>
      <c r="H39" s="2">
        <v>853120</v>
      </c>
      <c r="I39" s="2"/>
      <c r="J39" s="2"/>
      <c r="K39" s="2"/>
      <c r="L39" s="1">
        <f>B39+D39+F39+H39+J39</f>
        <v>4112000</v>
      </c>
      <c r="M39" s="13">
        <f>C39+E39+G39+I39+K39</f>
        <v>0</v>
      </c>
      <c r="N39" s="14">
        <f>L39+M39</f>
        <v>4112000</v>
      </c>
      <c r="P39" s="3" t="s">
        <v>12</v>
      </c>
      <c r="Q39" s="2">
        <v>737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496</v>
      </c>
      <c r="X39" s="2">
        <v>0</v>
      </c>
      <c r="Y39" s="2">
        <v>0</v>
      </c>
      <c r="Z39" s="2">
        <v>0</v>
      </c>
      <c r="AA39" s="1">
        <f>Q39+S39+U39+W39+Y39</f>
        <v>1233</v>
      </c>
      <c r="AB39" s="13">
        <f>R39+T39+V39+X39+Z39</f>
        <v>0</v>
      </c>
      <c r="AC39" s="14">
        <f>AA39+AB39</f>
        <v>1233</v>
      </c>
      <c r="AE39" s="3" t="s">
        <v>12</v>
      </c>
      <c r="AF39" s="2">
        <f>IFERROR(B39/Q39, "N.A.")</f>
        <v>4421.818181818182</v>
      </c>
      <c r="AG39" s="2" t="str">
        <f t="shared" ref="AG39:AR43" si="33">IFERROR(C39/R39, "N.A.")</f>
        <v>N.A.</v>
      </c>
      <c r="AH39" s="2" t="str">
        <f t="shared" si="33"/>
        <v>N.A.</v>
      </c>
      <c r="AI39" s="2" t="str">
        <f t="shared" si="33"/>
        <v>N.A.</v>
      </c>
      <c r="AJ39" s="2" t="str">
        <f t="shared" si="33"/>
        <v>N.A.</v>
      </c>
      <c r="AK39" s="2" t="str">
        <f t="shared" si="33"/>
        <v>N.A.</v>
      </c>
      <c r="AL39" s="2">
        <f t="shared" si="33"/>
        <v>1720</v>
      </c>
      <c r="AM39" s="2" t="str">
        <f t="shared" si="33"/>
        <v>N.A.</v>
      </c>
      <c r="AN39" s="2" t="str">
        <f t="shared" si="33"/>
        <v>N.A.</v>
      </c>
      <c r="AO39" s="2" t="str">
        <f t="shared" si="33"/>
        <v>N.A.</v>
      </c>
      <c r="AP39" s="15">
        <f t="shared" si="33"/>
        <v>3334.955393349554</v>
      </c>
      <c r="AQ39" s="13" t="str">
        <f t="shared" si="33"/>
        <v>N.A.</v>
      </c>
      <c r="AR39" s="14">
        <f t="shared" si="33"/>
        <v>3334.955393349554</v>
      </c>
    </row>
    <row r="40" spans="1:44" ht="15" customHeight="1" thickBot="1" x14ac:dyDescent="0.3">
      <c r="A40" s="3" t="s">
        <v>13</v>
      </c>
      <c r="B40" s="2">
        <v>2854125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4">B40+D40+F40+H40+J40</f>
        <v>2854125</v>
      </c>
      <c r="M40" s="13">
        <f t="shared" si="34"/>
        <v>0</v>
      </c>
      <c r="N40" s="14">
        <f t="shared" ref="N40:N42" si="35">L40+M40</f>
        <v>2854125</v>
      </c>
      <c r="P40" s="3" t="s">
        <v>13</v>
      </c>
      <c r="Q40" s="2">
        <v>1120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6">Q40+S40+U40+W40+Y40</f>
        <v>1120</v>
      </c>
      <c r="AB40" s="13">
        <f t="shared" si="36"/>
        <v>0</v>
      </c>
      <c r="AC40" s="14">
        <f t="shared" ref="AC40:AC42" si="37">AA40+AB40</f>
        <v>1120</v>
      </c>
      <c r="AE40" s="3" t="s">
        <v>13</v>
      </c>
      <c r="AF40" s="2">
        <f t="shared" ref="AF40:AF43" si="38">IFERROR(B40/Q40, "N.A.")</f>
        <v>2548.3258928571427</v>
      </c>
      <c r="AG40" s="2" t="str">
        <f t="shared" si="33"/>
        <v>N.A.</v>
      </c>
      <c r="AH40" s="2" t="str">
        <f t="shared" si="33"/>
        <v>N.A.</v>
      </c>
      <c r="AI40" s="2" t="str">
        <f t="shared" si="33"/>
        <v>N.A.</v>
      </c>
      <c r="AJ40" s="2" t="str">
        <f t="shared" si="33"/>
        <v>N.A.</v>
      </c>
      <c r="AK40" s="2" t="str">
        <f t="shared" si="33"/>
        <v>N.A.</v>
      </c>
      <c r="AL40" s="2" t="str">
        <f t="shared" si="33"/>
        <v>N.A.</v>
      </c>
      <c r="AM40" s="2" t="str">
        <f t="shared" si="33"/>
        <v>N.A.</v>
      </c>
      <c r="AN40" s="2" t="str">
        <f t="shared" si="33"/>
        <v>N.A.</v>
      </c>
      <c r="AO40" s="2" t="str">
        <f t="shared" si="33"/>
        <v>N.A.</v>
      </c>
      <c r="AP40" s="15">
        <f t="shared" si="33"/>
        <v>2548.3258928571427</v>
      </c>
      <c r="AQ40" s="13" t="str">
        <f t="shared" si="33"/>
        <v>N.A.</v>
      </c>
      <c r="AR40" s="14">
        <f t="shared" si="33"/>
        <v>2548.3258928571427</v>
      </c>
    </row>
    <row r="41" spans="1:44" ht="15" customHeight="1" thickBot="1" x14ac:dyDescent="0.3">
      <c r="A41" s="3" t="s">
        <v>14</v>
      </c>
      <c r="B41" s="2">
        <v>12821649.999999998</v>
      </c>
      <c r="C41" s="2">
        <v>14232300</v>
      </c>
      <c r="D41" s="2"/>
      <c r="E41" s="2"/>
      <c r="F41" s="2"/>
      <c r="G41" s="2">
        <v>1677000</v>
      </c>
      <c r="H41" s="2"/>
      <c r="I41" s="2">
        <v>0</v>
      </c>
      <c r="J41" s="2">
        <v>0</v>
      </c>
      <c r="K41" s="2"/>
      <c r="L41" s="1">
        <f t="shared" si="34"/>
        <v>12821649.999999998</v>
      </c>
      <c r="M41" s="13">
        <f t="shared" si="34"/>
        <v>15909300</v>
      </c>
      <c r="N41" s="14">
        <f t="shared" si="35"/>
        <v>28730950</v>
      </c>
      <c r="P41" s="3" t="s">
        <v>14</v>
      </c>
      <c r="Q41" s="2">
        <v>1655</v>
      </c>
      <c r="R41" s="2">
        <v>2693</v>
      </c>
      <c r="S41" s="2">
        <v>0</v>
      </c>
      <c r="T41" s="2">
        <v>0</v>
      </c>
      <c r="U41" s="2">
        <v>0</v>
      </c>
      <c r="V41" s="2">
        <v>195</v>
      </c>
      <c r="W41" s="2">
        <v>0</v>
      </c>
      <c r="X41" s="2">
        <v>241</v>
      </c>
      <c r="Y41" s="2">
        <v>241</v>
      </c>
      <c r="Z41" s="2">
        <v>0</v>
      </c>
      <c r="AA41" s="1">
        <f t="shared" si="36"/>
        <v>1896</v>
      </c>
      <c r="AB41" s="13">
        <f t="shared" si="36"/>
        <v>3129</v>
      </c>
      <c r="AC41" s="14">
        <f t="shared" si="37"/>
        <v>5025</v>
      </c>
      <c r="AE41" s="3" t="s">
        <v>14</v>
      </c>
      <c r="AF41" s="2">
        <f t="shared" si="38"/>
        <v>7747.2205438066458</v>
      </c>
      <c r="AG41" s="2">
        <f t="shared" si="33"/>
        <v>5284.9238767174156</v>
      </c>
      <c r="AH41" s="2" t="str">
        <f t="shared" si="33"/>
        <v>N.A.</v>
      </c>
      <c r="AI41" s="2" t="str">
        <f t="shared" si="33"/>
        <v>N.A.</v>
      </c>
      <c r="AJ41" s="2" t="str">
        <f t="shared" si="33"/>
        <v>N.A.</v>
      </c>
      <c r="AK41" s="2">
        <f t="shared" si="33"/>
        <v>8600</v>
      </c>
      <c r="AL41" s="2" t="str">
        <f t="shared" si="33"/>
        <v>N.A.</v>
      </c>
      <c r="AM41" s="2">
        <f t="shared" si="33"/>
        <v>0</v>
      </c>
      <c r="AN41" s="2">
        <f t="shared" si="33"/>
        <v>0</v>
      </c>
      <c r="AO41" s="2" t="str">
        <f t="shared" si="33"/>
        <v>N.A.</v>
      </c>
      <c r="AP41" s="15">
        <f t="shared" si="33"/>
        <v>6762.4736286919824</v>
      </c>
      <c r="AQ41" s="13">
        <f t="shared" si="33"/>
        <v>5084.4678811121767</v>
      </c>
      <c r="AR41" s="14">
        <f t="shared" si="33"/>
        <v>5717.6019900497513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34"/>
        <v>0</v>
      </c>
      <c r="M42" s="13">
        <f t="shared" si="34"/>
        <v>0</v>
      </c>
      <c r="N42" s="14">
        <f t="shared" si="35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390</v>
      </c>
      <c r="Z42" s="2">
        <v>0</v>
      </c>
      <c r="AA42" s="1">
        <f t="shared" si="36"/>
        <v>390</v>
      </c>
      <c r="AB42" s="13">
        <f t="shared" si="36"/>
        <v>0</v>
      </c>
      <c r="AC42" s="14">
        <f t="shared" si="37"/>
        <v>390</v>
      </c>
      <c r="AE42" s="3" t="s">
        <v>15</v>
      </c>
      <c r="AF42" s="2" t="str">
        <f t="shared" si="38"/>
        <v>N.A.</v>
      </c>
      <c r="AG42" s="2" t="str">
        <f t="shared" si="33"/>
        <v>N.A.</v>
      </c>
      <c r="AH42" s="2" t="str">
        <f t="shared" si="33"/>
        <v>N.A.</v>
      </c>
      <c r="AI42" s="2" t="str">
        <f t="shared" si="33"/>
        <v>N.A.</v>
      </c>
      <c r="AJ42" s="2" t="str">
        <f t="shared" si="33"/>
        <v>N.A.</v>
      </c>
      <c r="AK42" s="2" t="str">
        <f t="shared" si="33"/>
        <v>N.A.</v>
      </c>
      <c r="AL42" s="2" t="str">
        <f t="shared" si="33"/>
        <v>N.A.</v>
      </c>
      <c r="AM42" s="2" t="str">
        <f t="shared" si="33"/>
        <v>N.A.</v>
      </c>
      <c r="AN42" s="2">
        <f t="shared" si="33"/>
        <v>0</v>
      </c>
      <c r="AO42" s="2" t="str">
        <f t="shared" si="33"/>
        <v>N.A.</v>
      </c>
      <c r="AP42" s="15">
        <f t="shared" si="33"/>
        <v>0</v>
      </c>
      <c r="AQ42" s="13" t="str">
        <f t="shared" si="33"/>
        <v>N.A.</v>
      </c>
      <c r="AR42" s="14">
        <f t="shared" si="33"/>
        <v>0</v>
      </c>
    </row>
    <row r="43" spans="1:44" ht="15" customHeight="1" thickBot="1" x14ac:dyDescent="0.3">
      <c r="A43" s="4" t="s">
        <v>16</v>
      </c>
      <c r="B43" s="2">
        <v>18934655</v>
      </c>
      <c r="C43" s="2">
        <v>14232300</v>
      </c>
      <c r="D43" s="2"/>
      <c r="E43" s="2"/>
      <c r="F43" s="2"/>
      <c r="G43" s="2">
        <v>1677000</v>
      </c>
      <c r="H43" s="2">
        <v>853120</v>
      </c>
      <c r="I43" s="2">
        <v>0</v>
      </c>
      <c r="J43" s="2">
        <v>0</v>
      </c>
      <c r="K43" s="2"/>
      <c r="L43" s="1">
        <f t="shared" ref="L43" si="39">B43+D43+F43+H43+J43</f>
        <v>19787775</v>
      </c>
      <c r="M43" s="13">
        <f t="shared" ref="M43" si="40">C43+E43+G43+I43+K43</f>
        <v>15909300</v>
      </c>
      <c r="N43" s="21">
        <f t="shared" ref="N43" si="41">L43+M43</f>
        <v>35697075</v>
      </c>
      <c r="P43" s="4" t="s">
        <v>16</v>
      </c>
      <c r="Q43" s="2">
        <v>3512</v>
      </c>
      <c r="R43" s="2">
        <v>2693</v>
      </c>
      <c r="S43" s="2">
        <v>0</v>
      </c>
      <c r="T43" s="2">
        <v>0</v>
      </c>
      <c r="U43" s="2">
        <v>0</v>
      </c>
      <c r="V43" s="2">
        <v>195</v>
      </c>
      <c r="W43" s="2">
        <v>496</v>
      </c>
      <c r="X43" s="2">
        <v>241</v>
      </c>
      <c r="Y43" s="2">
        <v>631</v>
      </c>
      <c r="Z43" s="2">
        <v>0</v>
      </c>
      <c r="AA43" s="1">
        <f t="shared" ref="AA43" si="42">Q43+S43+U43+W43+Y43</f>
        <v>4639</v>
      </c>
      <c r="AB43" s="13">
        <f t="shared" ref="AB43" si="43">R43+T43+V43+X43+Z43</f>
        <v>3129</v>
      </c>
      <c r="AC43" s="21">
        <f t="shared" ref="AC43" si="44">AA43+AB43</f>
        <v>7768</v>
      </c>
      <c r="AE43" s="4" t="s">
        <v>16</v>
      </c>
      <c r="AF43" s="2">
        <f t="shared" si="38"/>
        <v>5391.4165717539863</v>
      </c>
      <c r="AG43" s="2">
        <f t="shared" si="33"/>
        <v>5284.9238767174156</v>
      </c>
      <c r="AH43" s="2" t="str">
        <f t="shared" si="33"/>
        <v>N.A.</v>
      </c>
      <c r="AI43" s="2" t="str">
        <f t="shared" si="33"/>
        <v>N.A.</v>
      </c>
      <c r="AJ43" s="2" t="str">
        <f t="shared" si="33"/>
        <v>N.A.</v>
      </c>
      <c r="AK43" s="2">
        <f t="shared" si="33"/>
        <v>8600</v>
      </c>
      <c r="AL43" s="2">
        <f t="shared" si="33"/>
        <v>1720</v>
      </c>
      <c r="AM43" s="2">
        <f t="shared" si="33"/>
        <v>0</v>
      </c>
      <c r="AN43" s="2">
        <f t="shared" si="33"/>
        <v>0</v>
      </c>
      <c r="AO43" s="2" t="str">
        <f t="shared" si="33"/>
        <v>N.A.</v>
      </c>
      <c r="AP43" s="15">
        <f t="shared" ref="AP43" si="45">IFERROR(L43/AA43, "N.A.")</f>
        <v>4265.5259754257386</v>
      </c>
      <c r="AQ43" s="13">
        <f t="shared" ref="AQ43" si="46">IFERROR(M43/AB43, "N.A.")</f>
        <v>5084.4678811121767</v>
      </c>
      <c r="AR43" s="14">
        <f t="shared" ref="AR43" si="47">IFERROR(N43/AC43, "N.A.")</f>
        <v>4595.4010041194642</v>
      </c>
    </row>
    <row r="44" spans="1:44" ht="15" customHeight="1" thickBot="1" x14ac:dyDescent="0.3">
      <c r="A44" s="5" t="s">
        <v>0</v>
      </c>
      <c r="B44" s="42">
        <f>B43+C43</f>
        <v>33166955</v>
      </c>
      <c r="C44" s="43"/>
      <c r="D44" s="42">
        <f>D43+E43</f>
        <v>0</v>
      </c>
      <c r="E44" s="43"/>
      <c r="F44" s="42">
        <f>F43+G43</f>
        <v>1677000</v>
      </c>
      <c r="G44" s="43"/>
      <c r="H44" s="42">
        <f>H43+I43</f>
        <v>853120</v>
      </c>
      <c r="I44" s="43"/>
      <c r="J44" s="42">
        <f>J43+K43</f>
        <v>0</v>
      </c>
      <c r="K44" s="43"/>
      <c r="L44" s="42">
        <f>L43+M43</f>
        <v>35697075</v>
      </c>
      <c r="M44" s="46"/>
      <c r="N44" s="22">
        <f>B44+D44+F44+H44+J44</f>
        <v>35697075</v>
      </c>
      <c r="P44" s="5" t="s">
        <v>0</v>
      </c>
      <c r="Q44" s="42">
        <f>Q43+R43</f>
        <v>6205</v>
      </c>
      <c r="R44" s="43"/>
      <c r="S44" s="42">
        <f>S43+T43</f>
        <v>0</v>
      </c>
      <c r="T44" s="43"/>
      <c r="U44" s="42">
        <f>U43+V43</f>
        <v>195</v>
      </c>
      <c r="V44" s="43"/>
      <c r="W44" s="42">
        <f>W43+X43</f>
        <v>737</v>
      </c>
      <c r="X44" s="43"/>
      <c r="Y44" s="42">
        <f>Y43+Z43</f>
        <v>631</v>
      </c>
      <c r="Z44" s="43"/>
      <c r="AA44" s="42">
        <f>AA43+AB43</f>
        <v>7768</v>
      </c>
      <c r="AB44" s="46"/>
      <c r="AC44" s="22">
        <f>Q44+S44+U44+W44+Y44</f>
        <v>7768</v>
      </c>
      <c r="AE44" s="5" t="s">
        <v>0</v>
      </c>
      <c r="AF44" s="44">
        <f>IFERROR(B44/Q44,"N.A.")</f>
        <v>5345.1982272361001</v>
      </c>
      <c r="AG44" s="45"/>
      <c r="AH44" s="44" t="str">
        <f>IFERROR(D44/S44,"N.A.")</f>
        <v>N.A.</v>
      </c>
      <c r="AI44" s="45"/>
      <c r="AJ44" s="44">
        <f>IFERROR(F44/U44,"N.A.")</f>
        <v>8600</v>
      </c>
      <c r="AK44" s="45"/>
      <c r="AL44" s="44">
        <f>IFERROR(H44/W44,"N.A.")</f>
        <v>1157.5576662143826</v>
      </c>
      <c r="AM44" s="45"/>
      <c r="AN44" s="44">
        <f>IFERROR(J44/Y44,"N.A.")</f>
        <v>0</v>
      </c>
      <c r="AO44" s="45"/>
      <c r="AP44" s="44">
        <f>IFERROR(L44/AA44,"N.A.")</f>
        <v>4595.4010041194642</v>
      </c>
      <c r="AQ44" s="45"/>
      <c r="AR44" s="16">
        <f>IFERROR(N44/AC44, "N.A.")</f>
        <v>4595.4010041194642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1401800</v>
      </c>
      <c r="C15" s="2"/>
      <c r="D15" s="2">
        <v>0</v>
      </c>
      <c r="E15" s="2"/>
      <c r="F15" s="2"/>
      <c r="G15" s="2"/>
      <c r="H15" s="2"/>
      <c r="I15" s="2"/>
      <c r="J15" s="2"/>
      <c r="K15" s="2"/>
      <c r="L15" s="1">
        <f>B15+D15+F15+H15+J15</f>
        <v>1401800</v>
      </c>
      <c r="M15" s="13">
        <f>C15+E15+G15+I15+K15</f>
        <v>0</v>
      </c>
      <c r="N15" s="14">
        <f>L15+M15</f>
        <v>1401800</v>
      </c>
      <c r="P15" s="3" t="s">
        <v>12</v>
      </c>
      <c r="Q15" s="2">
        <v>326</v>
      </c>
      <c r="R15" s="2">
        <v>0</v>
      </c>
      <c r="S15" s="2">
        <v>326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1">
        <f>Q15+S15+U15+W15+Y15</f>
        <v>652</v>
      </c>
      <c r="AB15" s="13">
        <f>R15+T15+V15+X15+Z15</f>
        <v>0</v>
      </c>
      <c r="AC15" s="14">
        <f>AA15+AB15</f>
        <v>652</v>
      </c>
      <c r="AE15" s="3" t="s">
        <v>12</v>
      </c>
      <c r="AF15" s="2">
        <f>IFERROR(B15/Q15, "N.A.")</f>
        <v>4300</v>
      </c>
      <c r="AG15" s="2" t="str">
        <f t="shared" ref="AG15:AR19" si="0">IFERROR(C15/R15, "N.A.")</f>
        <v>N.A.</v>
      </c>
      <c r="AH15" s="2">
        <f t="shared" si="0"/>
        <v>0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2150</v>
      </c>
      <c r="AQ15" s="13" t="str">
        <f t="shared" si="0"/>
        <v>N.A.</v>
      </c>
      <c r="AR15" s="14">
        <f t="shared" si="0"/>
        <v>2150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>
        <v>0</v>
      </c>
      <c r="C17" s="2">
        <v>15974000</v>
      </c>
      <c r="D17" s="2">
        <v>841080</v>
      </c>
      <c r="E17" s="2"/>
      <c r="F17" s="2"/>
      <c r="G17" s="2"/>
      <c r="H17" s="2"/>
      <c r="I17" s="2">
        <v>0</v>
      </c>
      <c r="J17" s="2"/>
      <c r="K17" s="2"/>
      <c r="L17" s="1">
        <f t="shared" si="1"/>
        <v>841080</v>
      </c>
      <c r="M17" s="13">
        <f t="shared" si="1"/>
        <v>15974000</v>
      </c>
      <c r="N17" s="14">
        <f t="shared" si="2"/>
        <v>16815080</v>
      </c>
      <c r="P17" s="3" t="s">
        <v>14</v>
      </c>
      <c r="Q17" s="2">
        <v>652</v>
      </c>
      <c r="R17" s="2">
        <v>1304</v>
      </c>
      <c r="S17" s="2">
        <v>978</v>
      </c>
      <c r="T17" s="2">
        <v>0</v>
      </c>
      <c r="U17" s="2">
        <v>0</v>
      </c>
      <c r="V17" s="2">
        <v>0</v>
      </c>
      <c r="W17" s="2">
        <v>0</v>
      </c>
      <c r="X17" s="2">
        <v>326</v>
      </c>
      <c r="Y17" s="2">
        <v>0</v>
      </c>
      <c r="Z17" s="2">
        <v>0</v>
      </c>
      <c r="AA17" s="1">
        <f t="shared" si="3"/>
        <v>1630</v>
      </c>
      <c r="AB17" s="13">
        <f t="shared" si="3"/>
        <v>1630</v>
      </c>
      <c r="AC17" s="14">
        <f t="shared" si="4"/>
        <v>3260</v>
      </c>
      <c r="AE17" s="3" t="s">
        <v>14</v>
      </c>
      <c r="AF17" s="2">
        <f t="shared" si="5"/>
        <v>0</v>
      </c>
      <c r="AG17" s="2">
        <f t="shared" si="0"/>
        <v>12250</v>
      </c>
      <c r="AH17" s="2">
        <f t="shared" si="0"/>
        <v>860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0</v>
      </c>
      <c r="AN17" s="2" t="str">
        <f t="shared" si="0"/>
        <v>N.A.</v>
      </c>
      <c r="AO17" s="2" t="str">
        <f t="shared" si="0"/>
        <v>N.A.</v>
      </c>
      <c r="AP17" s="15">
        <f t="shared" si="0"/>
        <v>516</v>
      </c>
      <c r="AQ17" s="13">
        <f t="shared" si="0"/>
        <v>9800</v>
      </c>
      <c r="AR17" s="14">
        <f t="shared" si="0"/>
        <v>5158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21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1401800.0000000002</v>
      </c>
      <c r="C19" s="2">
        <v>15974000</v>
      </c>
      <c r="D19" s="2">
        <v>841080</v>
      </c>
      <c r="E19" s="2"/>
      <c r="F19" s="2"/>
      <c r="G19" s="2"/>
      <c r="H19" s="2"/>
      <c r="I19" s="2">
        <v>0</v>
      </c>
      <c r="J19" s="2"/>
      <c r="K19" s="2"/>
      <c r="L19" s="1">
        <f t="shared" ref="L19" si="6">B19+D19+F19+H19+J19</f>
        <v>2242880</v>
      </c>
      <c r="M19" s="13">
        <f t="shared" ref="M19" si="7">C19+E19+G19+I19+K19</f>
        <v>15974000</v>
      </c>
      <c r="N19" s="21">
        <f t="shared" ref="N19" si="8">L19+M19</f>
        <v>18216880</v>
      </c>
      <c r="P19" s="4" t="s">
        <v>16</v>
      </c>
      <c r="Q19" s="2">
        <v>978</v>
      </c>
      <c r="R19" s="2">
        <v>1304</v>
      </c>
      <c r="S19" s="2">
        <v>1304</v>
      </c>
      <c r="T19" s="2">
        <v>0</v>
      </c>
      <c r="U19" s="2">
        <v>0</v>
      </c>
      <c r="V19" s="2">
        <v>0</v>
      </c>
      <c r="W19" s="2">
        <v>0</v>
      </c>
      <c r="X19" s="2">
        <v>326</v>
      </c>
      <c r="Y19" s="2">
        <v>0</v>
      </c>
      <c r="Z19" s="2">
        <v>0</v>
      </c>
      <c r="AA19" s="1">
        <f t="shared" ref="AA19" si="9">Q19+S19+U19+W19+Y19</f>
        <v>2282</v>
      </c>
      <c r="AB19" s="13">
        <f t="shared" ref="AB19" si="10">R19+T19+V19+X19+Z19</f>
        <v>1630</v>
      </c>
      <c r="AC19" s="14">
        <f t="shared" ref="AC19" si="11">AA19+AB19</f>
        <v>3912</v>
      </c>
      <c r="AE19" s="4" t="s">
        <v>16</v>
      </c>
      <c r="AF19" s="2">
        <f t="shared" si="5"/>
        <v>1433.3333333333335</v>
      </c>
      <c r="AG19" s="2">
        <f t="shared" si="0"/>
        <v>12250</v>
      </c>
      <c r="AH19" s="2">
        <f t="shared" si="0"/>
        <v>645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>
        <f t="shared" si="0"/>
        <v>0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982.85714285714289</v>
      </c>
      <c r="AQ19" s="13">
        <f t="shared" ref="AQ19" si="13">IFERROR(M19/AB19, "N.A.")</f>
        <v>9800</v>
      </c>
      <c r="AR19" s="14">
        <f t="shared" ref="AR19" si="14">IFERROR(N19/AC19, "N.A.")</f>
        <v>4656.666666666667</v>
      </c>
    </row>
    <row r="20" spans="1:44" ht="15" customHeight="1" thickBot="1" x14ac:dyDescent="0.3">
      <c r="A20" s="5" t="s">
        <v>0</v>
      </c>
      <c r="B20" s="42">
        <f>B19+C19</f>
        <v>17375800</v>
      </c>
      <c r="C20" s="43"/>
      <c r="D20" s="42">
        <f>D19+E19</f>
        <v>841080</v>
      </c>
      <c r="E20" s="43"/>
      <c r="F20" s="42">
        <f>F19+G19</f>
        <v>0</v>
      </c>
      <c r="G20" s="43"/>
      <c r="H20" s="42">
        <f>H19+I19</f>
        <v>0</v>
      </c>
      <c r="I20" s="43"/>
      <c r="J20" s="42">
        <f>J19+K19</f>
        <v>0</v>
      </c>
      <c r="K20" s="43"/>
      <c r="L20" s="42">
        <f>L19+M19</f>
        <v>18216880</v>
      </c>
      <c r="M20" s="46"/>
      <c r="N20" s="22">
        <f>B20+D20+F20+H20+J20</f>
        <v>18216880</v>
      </c>
      <c r="P20" s="5" t="s">
        <v>0</v>
      </c>
      <c r="Q20" s="42">
        <f>Q19+R19</f>
        <v>2282</v>
      </c>
      <c r="R20" s="43"/>
      <c r="S20" s="42">
        <f>S19+T19</f>
        <v>1304</v>
      </c>
      <c r="T20" s="43"/>
      <c r="U20" s="42">
        <f>U19+V19</f>
        <v>0</v>
      </c>
      <c r="V20" s="43"/>
      <c r="W20" s="42">
        <f>W19+X19</f>
        <v>326</v>
      </c>
      <c r="X20" s="43"/>
      <c r="Y20" s="42">
        <f>Y19+Z19</f>
        <v>0</v>
      </c>
      <c r="Z20" s="43"/>
      <c r="AA20" s="42">
        <f>AA19+AB19</f>
        <v>3912</v>
      </c>
      <c r="AB20" s="43"/>
      <c r="AC20" s="23">
        <f>Q20+S20+U20+W20+Y20</f>
        <v>3912</v>
      </c>
      <c r="AE20" s="5" t="s">
        <v>0</v>
      </c>
      <c r="AF20" s="44">
        <f>IFERROR(B20/Q20,"N.A.")</f>
        <v>7614.2857142857147</v>
      </c>
      <c r="AG20" s="45"/>
      <c r="AH20" s="44">
        <f>IFERROR(D20/S20,"N.A.")</f>
        <v>645</v>
      </c>
      <c r="AI20" s="45"/>
      <c r="AJ20" s="44" t="str">
        <f>IFERROR(F20/U20,"N.A.")</f>
        <v>N.A.</v>
      </c>
      <c r="AK20" s="45"/>
      <c r="AL20" s="44">
        <f>IFERROR(H20/W20,"N.A.")</f>
        <v>0</v>
      </c>
      <c r="AM20" s="45"/>
      <c r="AN20" s="44" t="str">
        <f>IFERROR(J20/Y20,"N.A.")</f>
        <v>N.A.</v>
      </c>
      <c r="AO20" s="45"/>
      <c r="AP20" s="44">
        <f>IFERROR(L20/AA20,"N.A.")</f>
        <v>4656.666666666667</v>
      </c>
      <c r="AQ20" s="45"/>
      <c r="AR20" s="16">
        <f>IFERROR(N20/AC20, "N.A.")</f>
        <v>4656.666666666667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1401800</v>
      </c>
      <c r="C27" s="2"/>
      <c r="D27" s="2">
        <v>0</v>
      </c>
      <c r="E27" s="2"/>
      <c r="F27" s="2"/>
      <c r="G27" s="2"/>
      <c r="H27" s="2"/>
      <c r="I27" s="2"/>
      <c r="J27" s="2"/>
      <c r="K27" s="2"/>
      <c r="L27" s="1">
        <f>B27+D27+F27+H27+J27</f>
        <v>1401800</v>
      </c>
      <c r="M27" s="13">
        <f>C27+E27+G27+I27+K27</f>
        <v>0</v>
      </c>
      <c r="N27" s="14">
        <f>L27+M27</f>
        <v>1401800</v>
      </c>
      <c r="P27" s="3" t="s">
        <v>12</v>
      </c>
      <c r="Q27" s="2">
        <v>326</v>
      </c>
      <c r="R27" s="2">
        <v>0</v>
      </c>
      <c r="S27" s="2">
        <v>326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1">
        <f>Q27+S27+U27+W27+Y27</f>
        <v>652</v>
      </c>
      <c r="AB27" s="13">
        <f>R27+T27+V27+X27+Z27</f>
        <v>0</v>
      </c>
      <c r="AC27" s="14">
        <f>AA27+AB27</f>
        <v>652</v>
      </c>
      <c r="AE27" s="3" t="s">
        <v>12</v>
      </c>
      <c r="AF27" s="2">
        <f>IFERROR(B27/Q27, "N.A.")</f>
        <v>4300</v>
      </c>
      <c r="AG27" s="2" t="str">
        <f t="shared" ref="AG27:AR31" si="15">IFERROR(C27/R27, "N.A.")</f>
        <v>N.A.</v>
      </c>
      <c r="AH27" s="2">
        <f t="shared" si="15"/>
        <v>0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2150</v>
      </c>
      <c r="AQ27" s="13" t="str">
        <f t="shared" si="15"/>
        <v>N.A.</v>
      </c>
      <c r="AR27" s="14">
        <f t="shared" si="15"/>
        <v>2150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0</v>
      </c>
      <c r="C29" s="2">
        <v>6846000</v>
      </c>
      <c r="D29" s="2">
        <v>841080</v>
      </c>
      <c r="E29" s="2"/>
      <c r="F29" s="2"/>
      <c r="G29" s="2"/>
      <c r="H29" s="2"/>
      <c r="I29" s="2">
        <v>0</v>
      </c>
      <c r="J29" s="2"/>
      <c r="K29" s="2"/>
      <c r="L29" s="1">
        <f t="shared" si="16"/>
        <v>841080</v>
      </c>
      <c r="M29" s="13">
        <f t="shared" si="16"/>
        <v>6846000</v>
      </c>
      <c r="N29" s="14">
        <f t="shared" si="17"/>
        <v>7687080</v>
      </c>
      <c r="P29" s="3" t="s">
        <v>14</v>
      </c>
      <c r="Q29" s="2">
        <v>326</v>
      </c>
      <c r="R29" s="2">
        <v>652</v>
      </c>
      <c r="S29" s="2">
        <v>652</v>
      </c>
      <c r="T29" s="2">
        <v>0</v>
      </c>
      <c r="U29" s="2">
        <v>0</v>
      </c>
      <c r="V29" s="2">
        <v>0</v>
      </c>
      <c r="W29" s="2">
        <v>0</v>
      </c>
      <c r="X29" s="2">
        <v>326</v>
      </c>
      <c r="Y29" s="2">
        <v>0</v>
      </c>
      <c r="Z29" s="2">
        <v>0</v>
      </c>
      <c r="AA29" s="1">
        <f t="shared" si="18"/>
        <v>978</v>
      </c>
      <c r="AB29" s="13">
        <f t="shared" si="18"/>
        <v>978</v>
      </c>
      <c r="AC29" s="14">
        <f t="shared" si="19"/>
        <v>1956</v>
      </c>
      <c r="AE29" s="3" t="s">
        <v>14</v>
      </c>
      <c r="AF29" s="2">
        <f t="shared" si="20"/>
        <v>0</v>
      </c>
      <c r="AG29" s="2">
        <f t="shared" si="15"/>
        <v>10500</v>
      </c>
      <c r="AH29" s="2">
        <f t="shared" si="15"/>
        <v>1290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0</v>
      </c>
      <c r="AN29" s="2" t="str">
        <f t="shared" si="15"/>
        <v>N.A.</v>
      </c>
      <c r="AO29" s="2" t="str">
        <f t="shared" si="15"/>
        <v>N.A.</v>
      </c>
      <c r="AP29" s="15">
        <f t="shared" si="15"/>
        <v>860</v>
      </c>
      <c r="AQ29" s="13">
        <f t="shared" si="15"/>
        <v>7000</v>
      </c>
      <c r="AR29" s="14">
        <f t="shared" si="15"/>
        <v>3930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21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1401800</v>
      </c>
      <c r="C31" s="2">
        <v>6846000</v>
      </c>
      <c r="D31" s="2">
        <v>841080</v>
      </c>
      <c r="E31" s="2"/>
      <c r="F31" s="2"/>
      <c r="G31" s="2"/>
      <c r="H31" s="2"/>
      <c r="I31" s="2">
        <v>0</v>
      </c>
      <c r="J31" s="2"/>
      <c r="K31" s="2"/>
      <c r="L31" s="1">
        <f t="shared" ref="L31" si="21">B31+D31+F31+H31+J31</f>
        <v>2242880</v>
      </c>
      <c r="M31" s="13">
        <f t="shared" ref="M31" si="22">C31+E31+G31+I31+K31</f>
        <v>6846000</v>
      </c>
      <c r="N31" s="21">
        <f t="shared" ref="N31" si="23">L31+M31</f>
        <v>9088880</v>
      </c>
      <c r="P31" s="4" t="s">
        <v>16</v>
      </c>
      <c r="Q31" s="2">
        <v>652</v>
      </c>
      <c r="R31" s="2">
        <v>652</v>
      </c>
      <c r="S31" s="2">
        <v>978</v>
      </c>
      <c r="T31" s="2">
        <v>0</v>
      </c>
      <c r="U31" s="2">
        <v>0</v>
      </c>
      <c r="V31" s="2">
        <v>0</v>
      </c>
      <c r="W31" s="2">
        <v>0</v>
      </c>
      <c r="X31" s="2">
        <v>326</v>
      </c>
      <c r="Y31" s="2">
        <v>0</v>
      </c>
      <c r="Z31" s="2">
        <v>0</v>
      </c>
      <c r="AA31" s="1">
        <f t="shared" ref="AA31" si="24">Q31+S31+U31+W31+Y31</f>
        <v>1630</v>
      </c>
      <c r="AB31" s="13">
        <f t="shared" ref="AB31" si="25">R31+T31+V31+X31+Z31</f>
        <v>978</v>
      </c>
      <c r="AC31" s="14">
        <f t="shared" ref="AC31" si="26">AA31+AB31</f>
        <v>2608</v>
      </c>
      <c r="AE31" s="4" t="s">
        <v>16</v>
      </c>
      <c r="AF31" s="2">
        <f t="shared" si="20"/>
        <v>2150</v>
      </c>
      <c r="AG31" s="2">
        <f t="shared" si="15"/>
        <v>10500</v>
      </c>
      <c r="AH31" s="2">
        <f t="shared" si="15"/>
        <v>860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>
        <f t="shared" si="15"/>
        <v>0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1376</v>
      </c>
      <c r="AQ31" s="13">
        <f t="shared" ref="AQ31" si="28">IFERROR(M31/AB31, "N.A.")</f>
        <v>7000</v>
      </c>
      <c r="AR31" s="14">
        <f t="shared" ref="AR31" si="29">IFERROR(N31/AC31, "N.A.")</f>
        <v>3485</v>
      </c>
    </row>
    <row r="32" spans="1:44" ht="15" customHeight="1" thickBot="1" x14ac:dyDescent="0.3">
      <c r="A32" s="5" t="s">
        <v>0</v>
      </c>
      <c r="B32" s="42">
        <f>B31+C31</f>
        <v>8247800</v>
      </c>
      <c r="C32" s="43"/>
      <c r="D32" s="42">
        <f>D31+E31</f>
        <v>841080</v>
      </c>
      <c r="E32" s="43"/>
      <c r="F32" s="42">
        <f>F31+G31</f>
        <v>0</v>
      </c>
      <c r="G32" s="43"/>
      <c r="H32" s="42">
        <f>H31+I31</f>
        <v>0</v>
      </c>
      <c r="I32" s="43"/>
      <c r="J32" s="42">
        <f>J31+K31</f>
        <v>0</v>
      </c>
      <c r="K32" s="43"/>
      <c r="L32" s="42">
        <f>L31+M31</f>
        <v>9088880</v>
      </c>
      <c r="M32" s="46"/>
      <c r="N32" s="22">
        <f>B32+D32+F32+H32+J32</f>
        <v>9088880</v>
      </c>
      <c r="P32" s="5" t="s">
        <v>0</v>
      </c>
      <c r="Q32" s="42">
        <f>Q31+R31</f>
        <v>1304</v>
      </c>
      <c r="R32" s="43"/>
      <c r="S32" s="42">
        <f>S31+T31</f>
        <v>978</v>
      </c>
      <c r="T32" s="43"/>
      <c r="U32" s="42">
        <f>U31+V31</f>
        <v>0</v>
      </c>
      <c r="V32" s="43"/>
      <c r="W32" s="42">
        <f>W31+X31</f>
        <v>326</v>
      </c>
      <c r="X32" s="43"/>
      <c r="Y32" s="42">
        <f>Y31+Z31</f>
        <v>0</v>
      </c>
      <c r="Z32" s="43"/>
      <c r="AA32" s="42">
        <f>AA31+AB31</f>
        <v>2608</v>
      </c>
      <c r="AB32" s="43"/>
      <c r="AC32" s="23">
        <f>Q32+S32+U32+W32+Y32</f>
        <v>2608</v>
      </c>
      <c r="AE32" s="5" t="s">
        <v>0</v>
      </c>
      <c r="AF32" s="44">
        <f>IFERROR(B32/Q32,"N.A.")</f>
        <v>6325</v>
      </c>
      <c r="AG32" s="45"/>
      <c r="AH32" s="44">
        <f>IFERROR(D32/S32,"N.A.")</f>
        <v>860</v>
      </c>
      <c r="AI32" s="45"/>
      <c r="AJ32" s="44" t="str">
        <f>IFERROR(F32/U32,"N.A.")</f>
        <v>N.A.</v>
      </c>
      <c r="AK32" s="45"/>
      <c r="AL32" s="44">
        <f>IFERROR(H32/W32,"N.A.")</f>
        <v>0</v>
      </c>
      <c r="AM32" s="45"/>
      <c r="AN32" s="44" t="str">
        <f>IFERROR(J32/Y32,"N.A.")</f>
        <v>N.A.</v>
      </c>
      <c r="AO32" s="45"/>
      <c r="AP32" s="44">
        <f>IFERROR(L32/AA32,"N.A.")</f>
        <v>3485</v>
      </c>
      <c r="AQ32" s="45"/>
      <c r="AR32" s="16">
        <f>IFERROR(N32/AC32, "N.A.")</f>
        <v>3485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>
        <v>0</v>
      </c>
      <c r="C41" s="2">
        <v>9128000</v>
      </c>
      <c r="D41" s="2">
        <v>0</v>
      </c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9128000</v>
      </c>
      <c r="N41" s="14">
        <f t="shared" si="32"/>
        <v>9128000</v>
      </c>
      <c r="P41" s="3" t="s">
        <v>14</v>
      </c>
      <c r="Q41" s="2">
        <v>326</v>
      </c>
      <c r="R41" s="2">
        <v>652</v>
      </c>
      <c r="S41" s="2">
        <v>326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652</v>
      </c>
      <c r="AB41" s="13">
        <f t="shared" si="33"/>
        <v>652</v>
      </c>
      <c r="AC41" s="14">
        <f t="shared" si="34"/>
        <v>1304</v>
      </c>
      <c r="AE41" s="3" t="s">
        <v>14</v>
      </c>
      <c r="AF41" s="2">
        <f t="shared" si="35"/>
        <v>0</v>
      </c>
      <c r="AG41" s="2">
        <f t="shared" si="30"/>
        <v>14000</v>
      </c>
      <c r="AH41" s="2">
        <f t="shared" si="30"/>
        <v>0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0</v>
      </c>
      <c r="AQ41" s="13">
        <f t="shared" si="30"/>
        <v>14000</v>
      </c>
      <c r="AR41" s="14">
        <f t="shared" si="30"/>
        <v>7000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0</v>
      </c>
      <c r="C43" s="2">
        <v>9128000</v>
      </c>
      <c r="D43" s="2">
        <v>0</v>
      </c>
      <c r="E43" s="2"/>
      <c r="F43" s="2"/>
      <c r="G43" s="2"/>
      <c r="H43" s="2"/>
      <c r="I43" s="2"/>
      <c r="J43" s="2"/>
      <c r="K43" s="2"/>
      <c r="L43" s="1">
        <f t="shared" ref="L43" si="36">B43+D43+F43+H43+J43</f>
        <v>0</v>
      </c>
      <c r="M43" s="13">
        <f t="shared" ref="M43" si="37">C43+E43+G43+I43+K43</f>
        <v>9128000</v>
      </c>
      <c r="N43" s="21">
        <f t="shared" ref="N43" si="38">L43+M43</f>
        <v>9128000</v>
      </c>
      <c r="P43" s="4" t="s">
        <v>16</v>
      </c>
      <c r="Q43" s="2">
        <v>326</v>
      </c>
      <c r="R43" s="2">
        <v>652</v>
      </c>
      <c r="S43" s="2">
        <v>326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1">
        <f t="shared" ref="AA43" si="39">Q43+S43+U43+W43+Y43</f>
        <v>652</v>
      </c>
      <c r="AB43" s="13">
        <f t="shared" ref="AB43" si="40">R43+T43+V43+X43+Z43</f>
        <v>652</v>
      </c>
      <c r="AC43" s="21">
        <f t="shared" ref="AC43" si="41">AA43+AB43</f>
        <v>1304</v>
      </c>
      <c r="AE43" s="4" t="s">
        <v>16</v>
      </c>
      <c r="AF43" s="2">
        <f t="shared" si="35"/>
        <v>0</v>
      </c>
      <c r="AG43" s="2">
        <f t="shared" si="30"/>
        <v>14000</v>
      </c>
      <c r="AH43" s="2">
        <f t="shared" si="30"/>
        <v>0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0</v>
      </c>
      <c r="AQ43" s="13">
        <f t="shared" ref="AQ43" si="43">IFERROR(M43/AB43, "N.A.")</f>
        <v>14000</v>
      </c>
      <c r="AR43" s="14">
        <f t="shared" ref="AR43" si="44">IFERROR(N43/AC43, "N.A.")</f>
        <v>7000</v>
      </c>
    </row>
    <row r="44" spans="1:44" ht="15" customHeight="1" thickBot="1" x14ac:dyDescent="0.3">
      <c r="A44" s="5" t="s">
        <v>0</v>
      </c>
      <c r="B44" s="42">
        <f>B43+C43</f>
        <v>9128000</v>
      </c>
      <c r="C44" s="43"/>
      <c r="D44" s="42">
        <f>D43+E43</f>
        <v>0</v>
      </c>
      <c r="E44" s="43"/>
      <c r="F44" s="42">
        <f>F43+G43</f>
        <v>0</v>
      </c>
      <c r="G44" s="43"/>
      <c r="H44" s="42">
        <f>H43+I43</f>
        <v>0</v>
      </c>
      <c r="I44" s="43"/>
      <c r="J44" s="42">
        <f>J43+K43</f>
        <v>0</v>
      </c>
      <c r="K44" s="43"/>
      <c r="L44" s="42">
        <f>L43+M43</f>
        <v>9128000</v>
      </c>
      <c r="M44" s="46"/>
      <c r="N44" s="22">
        <f>B44+D44+F44+H44+J44</f>
        <v>9128000</v>
      </c>
      <c r="P44" s="5" t="s">
        <v>0</v>
      </c>
      <c r="Q44" s="42">
        <f>Q43+R43</f>
        <v>978</v>
      </c>
      <c r="R44" s="43"/>
      <c r="S44" s="42">
        <f>S43+T43</f>
        <v>326</v>
      </c>
      <c r="T44" s="43"/>
      <c r="U44" s="42">
        <f>U43+V43</f>
        <v>0</v>
      </c>
      <c r="V44" s="43"/>
      <c r="W44" s="42">
        <f>W43+X43</f>
        <v>0</v>
      </c>
      <c r="X44" s="43"/>
      <c r="Y44" s="42">
        <f>Y43+Z43</f>
        <v>0</v>
      </c>
      <c r="Z44" s="43"/>
      <c r="AA44" s="42">
        <f>AA43+AB43</f>
        <v>1304</v>
      </c>
      <c r="AB44" s="46"/>
      <c r="AC44" s="22">
        <f>Q44+S44+U44+W44+Y44</f>
        <v>1304</v>
      </c>
      <c r="AE44" s="5" t="s">
        <v>0</v>
      </c>
      <c r="AF44" s="44">
        <f>IFERROR(B44/Q44,"N.A.")</f>
        <v>9333.3333333333339</v>
      </c>
      <c r="AG44" s="45"/>
      <c r="AH44" s="44">
        <f>IFERROR(D44/S44,"N.A.")</f>
        <v>0</v>
      </c>
      <c r="AI44" s="45"/>
      <c r="AJ44" s="44" t="str">
        <f>IFERROR(F44/U44,"N.A.")</f>
        <v>N.A.</v>
      </c>
      <c r="AK44" s="45"/>
      <c r="AL44" s="44" t="str">
        <f>IFERROR(H44/W44,"N.A.")</f>
        <v>N.A.</v>
      </c>
      <c r="AM44" s="45"/>
      <c r="AN44" s="44" t="str">
        <f>IFERROR(J44/Y44,"N.A.")</f>
        <v>N.A.</v>
      </c>
      <c r="AO44" s="45"/>
      <c r="AP44" s="44">
        <f>IFERROR(L44/AA44,"N.A.")</f>
        <v>7000</v>
      </c>
      <c r="AQ44" s="45"/>
      <c r="AR44" s="16">
        <f>IFERROR(N44/AC44, "N.A.")</f>
        <v>7000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274235932</v>
      </c>
      <c r="C15" s="2"/>
      <c r="D15" s="2">
        <v>82311080.00000003</v>
      </c>
      <c r="E15" s="2"/>
      <c r="F15" s="2">
        <v>153375340</v>
      </c>
      <c r="G15" s="2"/>
      <c r="H15" s="2">
        <v>607908782.99999988</v>
      </c>
      <c r="I15" s="2"/>
      <c r="J15" s="2">
        <v>0</v>
      </c>
      <c r="K15" s="2"/>
      <c r="L15" s="1">
        <f>B15+D15+F15+H15+J15</f>
        <v>1117831135</v>
      </c>
      <c r="M15" s="13">
        <f>C15+E15+G15+I15+K15</f>
        <v>0</v>
      </c>
      <c r="N15" s="14">
        <f>L15+M15</f>
        <v>1117831135</v>
      </c>
      <c r="P15" s="3" t="s">
        <v>12</v>
      </c>
      <c r="Q15" s="2">
        <v>44776</v>
      </c>
      <c r="R15" s="2">
        <v>0</v>
      </c>
      <c r="S15" s="2">
        <v>13572</v>
      </c>
      <c r="T15" s="2">
        <v>0</v>
      </c>
      <c r="U15" s="2">
        <v>14832</v>
      </c>
      <c r="V15" s="2">
        <v>0</v>
      </c>
      <c r="W15" s="2">
        <v>116000</v>
      </c>
      <c r="X15" s="2">
        <v>0</v>
      </c>
      <c r="Y15" s="2">
        <v>8595</v>
      </c>
      <c r="Z15" s="2">
        <v>0</v>
      </c>
      <c r="AA15" s="1">
        <f>Q15+S15+U15+W15+Y15</f>
        <v>197775</v>
      </c>
      <c r="AB15" s="13">
        <f>R15+T15+V15+X15+Z15</f>
        <v>0</v>
      </c>
      <c r="AC15" s="14">
        <f>AA15+AB15</f>
        <v>197775</v>
      </c>
      <c r="AE15" s="3" t="s">
        <v>12</v>
      </c>
      <c r="AF15" s="2">
        <f>IFERROR(B15/Q15, "N.A.")</f>
        <v>6124.6188136501696</v>
      </c>
      <c r="AG15" s="2" t="str">
        <f t="shared" ref="AG15:AR19" si="0">IFERROR(C15/R15, "N.A.")</f>
        <v>N.A.</v>
      </c>
      <c r="AH15" s="2">
        <f t="shared" si="0"/>
        <v>6064.771588564694</v>
      </c>
      <c r="AI15" s="2" t="str">
        <f t="shared" si="0"/>
        <v>N.A.</v>
      </c>
      <c r="AJ15" s="2">
        <f t="shared" si="0"/>
        <v>10340.840075512406</v>
      </c>
      <c r="AK15" s="2" t="str">
        <f t="shared" si="0"/>
        <v>N.A.</v>
      </c>
      <c r="AL15" s="2">
        <f t="shared" si="0"/>
        <v>5240.5929568965503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5652.0345594741502</v>
      </c>
      <c r="AQ15" s="13" t="str">
        <f t="shared" si="0"/>
        <v>N.A.</v>
      </c>
      <c r="AR15" s="14">
        <f t="shared" si="0"/>
        <v>5652.0345594741502</v>
      </c>
    </row>
    <row r="16" spans="1:44" ht="15" customHeight="1" thickBot="1" x14ac:dyDescent="0.3">
      <c r="A16" s="3" t="s">
        <v>13</v>
      </c>
      <c r="B16" s="2">
        <v>158378279.00000003</v>
      </c>
      <c r="C16" s="2">
        <v>9637730</v>
      </c>
      <c r="D16" s="2">
        <v>279930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158658209.00000003</v>
      </c>
      <c r="M16" s="13">
        <f t="shared" si="1"/>
        <v>9637730</v>
      </c>
      <c r="N16" s="14">
        <f t="shared" ref="N16:N18" si="2">L16+M16</f>
        <v>168295939.00000003</v>
      </c>
      <c r="P16" s="3" t="s">
        <v>13</v>
      </c>
      <c r="Q16" s="2">
        <v>33170</v>
      </c>
      <c r="R16" s="2">
        <v>2010</v>
      </c>
      <c r="S16" s="2">
        <v>217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33387</v>
      </c>
      <c r="AB16" s="13">
        <f t="shared" si="3"/>
        <v>2010</v>
      </c>
      <c r="AC16" s="14">
        <f t="shared" ref="AC16:AC18" si="4">AA16+AB16</f>
        <v>35397</v>
      </c>
      <c r="AE16" s="3" t="s">
        <v>13</v>
      </c>
      <c r="AF16" s="2">
        <f t="shared" ref="AF16:AF19" si="5">IFERROR(B16/Q16, "N.A.")</f>
        <v>4774.7446186312945</v>
      </c>
      <c r="AG16" s="2">
        <f t="shared" si="0"/>
        <v>4794.8905472636816</v>
      </c>
      <c r="AH16" s="2">
        <f t="shared" si="0"/>
        <v>1290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4752.095396411778</v>
      </c>
      <c r="AQ16" s="13">
        <f t="shared" si="0"/>
        <v>4794.8905472636816</v>
      </c>
      <c r="AR16" s="14">
        <f t="shared" si="0"/>
        <v>4754.5254965110043</v>
      </c>
    </row>
    <row r="17" spans="1:44" ht="15" customHeight="1" thickBot="1" x14ac:dyDescent="0.3">
      <c r="A17" s="3" t="s">
        <v>14</v>
      </c>
      <c r="B17" s="2">
        <v>607639115.99999964</v>
      </c>
      <c r="C17" s="2">
        <v>3188199239.000001</v>
      </c>
      <c r="D17" s="2">
        <v>132164739.99999996</v>
      </c>
      <c r="E17" s="2">
        <v>71591990</v>
      </c>
      <c r="F17" s="2"/>
      <c r="G17" s="2">
        <v>195474699.99999994</v>
      </c>
      <c r="H17" s="2"/>
      <c r="I17" s="2">
        <v>266356975</v>
      </c>
      <c r="J17" s="2">
        <v>0</v>
      </c>
      <c r="K17" s="2"/>
      <c r="L17" s="1">
        <f t="shared" si="1"/>
        <v>739803855.99999964</v>
      </c>
      <c r="M17" s="13">
        <f t="shared" si="1"/>
        <v>3721622904.000001</v>
      </c>
      <c r="N17" s="14">
        <f t="shared" si="2"/>
        <v>4461426760.000001</v>
      </c>
      <c r="P17" s="3" t="s">
        <v>14</v>
      </c>
      <c r="Q17" s="2">
        <v>111365</v>
      </c>
      <c r="R17" s="2">
        <v>427936</v>
      </c>
      <c r="S17" s="2">
        <v>22034</v>
      </c>
      <c r="T17" s="2">
        <v>4505</v>
      </c>
      <c r="U17" s="2">
        <v>0</v>
      </c>
      <c r="V17" s="2">
        <v>18083</v>
      </c>
      <c r="W17" s="2">
        <v>0</v>
      </c>
      <c r="X17" s="2">
        <v>34913</v>
      </c>
      <c r="Y17" s="2">
        <v>12260</v>
      </c>
      <c r="Z17" s="2">
        <v>0</v>
      </c>
      <c r="AA17" s="1">
        <f t="shared" si="3"/>
        <v>145659</v>
      </c>
      <c r="AB17" s="13">
        <f t="shared" si="3"/>
        <v>485437</v>
      </c>
      <c r="AC17" s="14">
        <f t="shared" si="4"/>
        <v>631096</v>
      </c>
      <c r="AE17" s="3" t="s">
        <v>14</v>
      </c>
      <c r="AF17" s="2">
        <f t="shared" si="5"/>
        <v>5456.2844340681513</v>
      </c>
      <c r="AG17" s="2">
        <f t="shared" si="0"/>
        <v>7450.1776877850916</v>
      </c>
      <c r="AH17" s="2">
        <f t="shared" si="0"/>
        <v>5998.2182082236523</v>
      </c>
      <c r="AI17" s="2">
        <f t="shared" si="0"/>
        <v>15891.673695893453</v>
      </c>
      <c r="AJ17" s="2" t="str">
        <f t="shared" si="0"/>
        <v>N.A.</v>
      </c>
      <c r="AK17" s="2">
        <f t="shared" si="0"/>
        <v>10809.860089586902</v>
      </c>
      <c r="AL17" s="2" t="str">
        <f t="shared" si="0"/>
        <v>N.A.</v>
      </c>
      <c r="AM17" s="2">
        <f t="shared" si="0"/>
        <v>7629.1632056826966</v>
      </c>
      <c r="AN17" s="2">
        <f t="shared" si="0"/>
        <v>0</v>
      </c>
      <c r="AO17" s="2" t="str">
        <f t="shared" si="0"/>
        <v>N.A.</v>
      </c>
      <c r="AP17" s="15">
        <f t="shared" si="0"/>
        <v>5079.0123233030545</v>
      </c>
      <c r="AQ17" s="13">
        <f t="shared" si="0"/>
        <v>7666.5414956008726</v>
      </c>
      <c r="AR17" s="14">
        <f t="shared" si="0"/>
        <v>7069.3313853993704</v>
      </c>
    </row>
    <row r="18" spans="1:44" ht="15" customHeight="1" thickBot="1" x14ac:dyDescent="0.3">
      <c r="A18" s="3" t="s">
        <v>15</v>
      </c>
      <c r="B18" s="2">
        <v>40861840</v>
      </c>
      <c r="C18" s="2"/>
      <c r="D18" s="2">
        <v>2997745</v>
      </c>
      <c r="E18" s="2"/>
      <c r="F18" s="2"/>
      <c r="G18" s="2">
        <v>5762354</v>
      </c>
      <c r="H18" s="2">
        <v>22040505.999999996</v>
      </c>
      <c r="I18" s="2"/>
      <c r="J18" s="2">
        <v>0</v>
      </c>
      <c r="K18" s="2"/>
      <c r="L18" s="1">
        <f t="shared" si="1"/>
        <v>65900091</v>
      </c>
      <c r="M18" s="13">
        <f t="shared" si="1"/>
        <v>5762354</v>
      </c>
      <c r="N18" s="14">
        <f t="shared" si="2"/>
        <v>71662445</v>
      </c>
      <c r="P18" s="3" t="s">
        <v>15</v>
      </c>
      <c r="Q18" s="2">
        <v>8757</v>
      </c>
      <c r="R18" s="2">
        <v>0</v>
      </c>
      <c r="S18" s="2">
        <v>1470</v>
      </c>
      <c r="T18" s="2">
        <v>0</v>
      </c>
      <c r="U18" s="2">
        <v>0</v>
      </c>
      <c r="V18" s="2">
        <v>2809</v>
      </c>
      <c r="W18" s="2">
        <v>28050</v>
      </c>
      <c r="X18" s="2">
        <v>0</v>
      </c>
      <c r="Y18" s="2">
        <v>6299</v>
      </c>
      <c r="Z18" s="2">
        <v>0</v>
      </c>
      <c r="AA18" s="1">
        <f t="shared" si="3"/>
        <v>44576</v>
      </c>
      <c r="AB18" s="13">
        <f t="shared" si="3"/>
        <v>2809</v>
      </c>
      <c r="AC18" s="21">
        <f t="shared" si="4"/>
        <v>47385</v>
      </c>
      <c r="AE18" s="3" t="s">
        <v>15</v>
      </c>
      <c r="AF18" s="2">
        <f t="shared" si="5"/>
        <v>4666.1916181340639</v>
      </c>
      <c r="AG18" s="2" t="str">
        <f t="shared" si="0"/>
        <v>N.A.</v>
      </c>
      <c r="AH18" s="2">
        <f t="shared" si="0"/>
        <v>2039.2823129251701</v>
      </c>
      <c r="AI18" s="2" t="str">
        <f t="shared" si="0"/>
        <v>N.A.</v>
      </c>
      <c r="AJ18" s="2" t="str">
        <f t="shared" si="0"/>
        <v>N.A.</v>
      </c>
      <c r="AK18" s="2">
        <f t="shared" si="0"/>
        <v>2051.3898184407262</v>
      </c>
      <c r="AL18" s="2">
        <f t="shared" si="0"/>
        <v>785.75778966131895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1478.3760543790381</v>
      </c>
      <c r="AQ18" s="13">
        <f t="shared" si="0"/>
        <v>2051.3898184407262</v>
      </c>
      <c r="AR18" s="14">
        <f t="shared" si="0"/>
        <v>1512.3445183074812</v>
      </c>
    </row>
    <row r="19" spans="1:44" ht="15" customHeight="1" thickBot="1" x14ac:dyDescent="0.3">
      <c r="A19" s="4" t="s">
        <v>16</v>
      </c>
      <c r="B19" s="2">
        <v>1081115166.9999998</v>
      </c>
      <c r="C19" s="2">
        <v>3197836969.0000019</v>
      </c>
      <c r="D19" s="2">
        <v>217753495</v>
      </c>
      <c r="E19" s="2">
        <v>71591990</v>
      </c>
      <c r="F19" s="2">
        <v>153375340</v>
      </c>
      <c r="G19" s="2">
        <v>201237054</v>
      </c>
      <c r="H19" s="2">
        <v>629949289.00000024</v>
      </c>
      <c r="I19" s="2">
        <v>266356975</v>
      </c>
      <c r="J19" s="2">
        <v>0</v>
      </c>
      <c r="K19" s="2"/>
      <c r="L19" s="1">
        <f t="shared" ref="L19" si="6">B19+D19+F19+H19+J19</f>
        <v>2082193291</v>
      </c>
      <c r="M19" s="13">
        <f t="shared" ref="M19" si="7">C19+E19+G19+I19+K19</f>
        <v>3737022988.0000019</v>
      </c>
      <c r="N19" s="21">
        <f t="shared" ref="N19" si="8">L19+M19</f>
        <v>5819216279.0000019</v>
      </c>
      <c r="P19" s="4" t="s">
        <v>16</v>
      </c>
      <c r="Q19" s="2">
        <v>198068</v>
      </c>
      <c r="R19" s="2">
        <v>429946</v>
      </c>
      <c r="S19" s="2">
        <v>37293</v>
      </c>
      <c r="T19" s="2">
        <v>4505</v>
      </c>
      <c r="U19" s="2">
        <v>14832</v>
      </c>
      <c r="V19" s="2">
        <v>20892</v>
      </c>
      <c r="W19" s="2">
        <v>144050</v>
      </c>
      <c r="X19" s="2">
        <v>34913</v>
      </c>
      <c r="Y19" s="2">
        <v>27154</v>
      </c>
      <c r="Z19" s="2">
        <v>0</v>
      </c>
      <c r="AA19" s="1">
        <f t="shared" ref="AA19" si="9">Q19+S19+U19+W19+Y19</f>
        <v>421397</v>
      </c>
      <c r="AB19" s="13">
        <f t="shared" ref="AB19" si="10">R19+T19+V19+X19+Z19</f>
        <v>490256</v>
      </c>
      <c r="AC19" s="14">
        <f t="shared" ref="AC19" si="11">AA19+AB19</f>
        <v>911653</v>
      </c>
      <c r="AE19" s="4" t="s">
        <v>16</v>
      </c>
      <c r="AF19" s="2">
        <f t="shared" si="5"/>
        <v>5458.3030423894816</v>
      </c>
      <c r="AG19" s="2">
        <f t="shared" si="0"/>
        <v>7437.764205272294</v>
      </c>
      <c r="AH19" s="2">
        <f t="shared" si="0"/>
        <v>5838.991097525005</v>
      </c>
      <c r="AI19" s="2">
        <f t="shared" si="0"/>
        <v>15891.673695893453</v>
      </c>
      <c r="AJ19" s="2">
        <f t="shared" si="0"/>
        <v>10340.840075512406</v>
      </c>
      <c r="AK19" s="2">
        <f t="shared" si="0"/>
        <v>9632.2541642734068</v>
      </c>
      <c r="AL19" s="2">
        <f t="shared" si="0"/>
        <v>4373.1293925720256</v>
      </c>
      <c r="AM19" s="2">
        <f t="shared" si="0"/>
        <v>7629.1632056826966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4941.1678085036201</v>
      </c>
      <c r="AQ19" s="13">
        <f t="shared" ref="AQ19" si="13">IFERROR(M19/AB19, "N.A.")</f>
        <v>7622.5951094938191</v>
      </c>
      <c r="AR19" s="14">
        <f t="shared" ref="AR19" si="14">IFERROR(N19/AC19, "N.A.")</f>
        <v>6383.1482801021903</v>
      </c>
    </row>
    <row r="20" spans="1:44" ht="15" customHeight="1" thickBot="1" x14ac:dyDescent="0.3">
      <c r="A20" s="5" t="s">
        <v>0</v>
      </c>
      <c r="B20" s="42">
        <f>B19+C19</f>
        <v>4278952136.0000019</v>
      </c>
      <c r="C20" s="43"/>
      <c r="D20" s="42">
        <f>D19+E19</f>
        <v>289345485</v>
      </c>
      <c r="E20" s="43"/>
      <c r="F20" s="42">
        <f>F19+G19</f>
        <v>354612394</v>
      </c>
      <c r="G20" s="43"/>
      <c r="H20" s="42">
        <f>H19+I19</f>
        <v>896306264.00000024</v>
      </c>
      <c r="I20" s="43"/>
      <c r="J20" s="42">
        <f>J19+K19</f>
        <v>0</v>
      </c>
      <c r="K20" s="43"/>
      <c r="L20" s="42">
        <f>L19+M19</f>
        <v>5819216279.0000019</v>
      </c>
      <c r="M20" s="46"/>
      <c r="N20" s="22">
        <f>B20+D20+F20+H20+J20</f>
        <v>5819216279.0000019</v>
      </c>
      <c r="P20" s="5" t="s">
        <v>0</v>
      </c>
      <c r="Q20" s="42">
        <f>Q19+R19</f>
        <v>628014</v>
      </c>
      <c r="R20" s="43"/>
      <c r="S20" s="42">
        <f>S19+T19</f>
        <v>41798</v>
      </c>
      <c r="T20" s="43"/>
      <c r="U20" s="42">
        <f>U19+V19</f>
        <v>35724</v>
      </c>
      <c r="V20" s="43"/>
      <c r="W20" s="42">
        <f>W19+X19</f>
        <v>178963</v>
      </c>
      <c r="X20" s="43"/>
      <c r="Y20" s="42">
        <f>Y19+Z19</f>
        <v>27154</v>
      </c>
      <c r="Z20" s="43"/>
      <c r="AA20" s="42">
        <f>AA19+AB19</f>
        <v>911653</v>
      </c>
      <c r="AB20" s="43"/>
      <c r="AC20" s="23">
        <f>Q20+S20+U20+W20+Y20</f>
        <v>911653</v>
      </c>
      <c r="AE20" s="5" t="s">
        <v>0</v>
      </c>
      <c r="AF20" s="44">
        <f>IFERROR(B20/Q20,"N.A.")</f>
        <v>6813.4661583977459</v>
      </c>
      <c r="AG20" s="45"/>
      <c r="AH20" s="44">
        <f>IFERROR(D20/S20,"N.A.")</f>
        <v>6922.4720082300591</v>
      </c>
      <c r="AI20" s="45"/>
      <c r="AJ20" s="44">
        <f>IFERROR(F20/U20,"N.A.")</f>
        <v>9926.447038405553</v>
      </c>
      <c r="AK20" s="45"/>
      <c r="AL20" s="44">
        <f>IFERROR(H20/W20,"N.A.")</f>
        <v>5008.3328062225164</v>
      </c>
      <c r="AM20" s="45"/>
      <c r="AN20" s="44">
        <f>IFERROR(J20/Y20,"N.A.")</f>
        <v>0</v>
      </c>
      <c r="AO20" s="45"/>
      <c r="AP20" s="44">
        <f>IFERROR(L20/AA20,"N.A.")</f>
        <v>6383.1482801021903</v>
      </c>
      <c r="AQ20" s="45"/>
      <c r="AR20" s="16">
        <f>IFERROR(N20/AC20, "N.A.")</f>
        <v>6383.1482801021903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230748260.00000015</v>
      </c>
      <c r="C27" s="2"/>
      <c r="D27" s="2">
        <v>72110810</v>
      </c>
      <c r="E27" s="2"/>
      <c r="F27" s="2">
        <v>130910260.00000001</v>
      </c>
      <c r="G27" s="2"/>
      <c r="H27" s="2">
        <v>403569835.00000048</v>
      </c>
      <c r="I27" s="2"/>
      <c r="J27" s="2">
        <v>0</v>
      </c>
      <c r="K27" s="2"/>
      <c r="L27" s="1">
        <f>B27+D27+F27+H27+J27</f>
        <v>837339165.0000006</v>
      </c>
      <c r="M27" s="13">
        <f>C27+E27+G27+I27+K27</f>
        <v>0</v>
      </c>
      <c r="N27" s="14">
        <f>L27+M27</f>
        <v>837339165.0000006</v>
      </c>
      <c r="P27" s="3" t="s">
        <v>12</v>
      </c>
      <c r="Q27" s="2">
        <v>33842</v>
      </c>
      <c r="R27" s="2">
        <v>0</v>
      </c>
      <c r="S27" s="2">
        <v>11648</v>
      </c>
      <c r="T27" s="2">
        <v>0</v>
      </c>
      <c r="U27" s="2">
        <v>12729</v>
      </c>
      <c r="V27" s="2">
        <v>0</v>
      </c>
      <c r="W27" s="2">
        <v>66363</v>
      </c>
      <c r="X27" s="2">
        <v>0</v>
      </c>
      <c r="Y27" s="2">
        <v>3119</v>
      </c>
      <c r="Z27" s="2">
        <v>0</v>
      </c>
      <c r="AA27" s="1">
        <f>Q27+S27+U27+W27+Y27</f>
        <v>127701</v>
      </c>
      <c r="AB27" s="13">
        <f>R27+T27+V27+X27+Z27</f>
        <v>0</v>
      </c>
      <c r="AC27" s="14">
        <f>AA27+AB27</f>
        <v>127701</v>
      </c>
      <c r="AE27" s="3" t="s">
        <v>12</v>
      </c>
      <c r="AF27" s="2">
        <f>IFERROR(B27/Q27, "N.A.")</f>
        <v>6818.3990307901468</v>
      </c>
      <c r="AG27" s="2" t="str">
        <f t="shared" ref="AG27:AR31" si="15">IFERROR(C27/R27, "N.A.")</f>
        <v>N.A.</v>
      </c>
      <c r="AH27" s="2">
        <f t="shared" si="15"/>
        <v>6190.8319024725279</v>
      </c>
      <c r="AI27" s="2" t="str">
        <f t="shared" si="15"/>
        <v>N.A.</v>
      </c>
      <c r="AJ27" s="2">
        <f t="shared" si="15"/>
        <v>10284.410401445519</v>
      </c>
      <c r="AK27" s="2" t="str">
        <f t="shared" si="15"/>
        <v>N.A.</v>
      </c>
      <c r="AL27" s="2">
        <f t="shared" si="15"/>
        <v>6081.2476078537811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6557.0290365776355</v>
      </c>
      <c r="AQ27" s="13" t="str">
        <f t="shared" si="15"/>
        <v>N.A.</v>
      </c>
      <c r="AR27" s="14">
        <f t="shared" si="15"/>
        <v>6557.0290365776355</v>
      </c>
    </row>
    <row r="28" spans="1:44" ht="15" customHeight="1" thickBot="1" x14ac:dyDescent="0.3">
      <c r="A28" s="3" t="s">
        <v>13</v>
      </c>
      <c r="B28" s="2">
        <v>28935317</v>
      </c>
      <c r="C28" s="2">
        <v>2814000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28935317</v>
      </c>
      <c r="M28" s="13">
        <f t="shared" si="16"/>
        <v>2814000</v>
      </c>
      <c r="N28" s="14">
        <f t="shared" ref="N28:N30" si="17">L28+M28</f>
        <v>31749317</v>
      </c>
      <c r="P28" s="3" t="s">
        <v>13</v>
      </c>
      <c r="Q28" s="2">
        <v>2866</v>
      </c>
      <c r="R28" s="2">
        <v>877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2866</v>
      </c>
      <c r="AB28" s="13">
        <f t="shared" si="18"/>
        <v>877</v>
      </c>
      <c r="AC28" s="14">
        <f t="shared" ref="AC28:AC30" si="19">AA28+AB28</f>
        <v>3743</v>
      </c>
      <c r="AE28" s="3" t="s">
        <v>13</v>
      </c>
      <c r="AF28" s="2">
        <f t="shared" ref="AF28:AF31" si="20">IFERROR(B28/Q28, "N.A.")</f>
        <v>10096.063154221913</v>
      </c>
      <c r="AG28" s="2">
        <f t="shared" si="15"/>
        <v>3208.6659064994301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10096.063154221913</v>
      </c>
      <c r="AQ28" s="13">
        <f t="shared" si="15"/>
        <v>3208.6659064994301</v>
      </c>
      <c r="AR28" s="14">
        <f t="shared" si="15"/>
        <v>8482.3181939620627</v>
      </c>
    </row>
    <row r="29" spans="1:44" ht="15" customHeight="1" thickBot="1" x14ac:dyDescent="0.3">
      <c r="A29" s="3" t="s">
        <v>14</v>
      </c>
      <c r="B29" s="2">
        <v>401412916</v>
      </c>
      <c r="C29" s="2">
        <v>1993974703</v>
      </c>
      <c r="D29" s="2">
        <v>101174650</v>
      </c>
      <c r="E29" s="2">
        <v>68705990.000000015</v>
      </c>
      <c r="F29" s="2"/>
      <c r="G29" s="2">
        <v>134274399.99999997</v>
      </c>
      <c r="H29" s="2"/>
      <c r="I29" s="2">
        <v>173640095.00000006</v>
      </c>
      <c r="J29" s="2">
        <v>0</v>
      </c>
      <c r="K29" s="2"/>
      <c r="L29" s="1">
        <f t="shared" si="16"/>
        <v>502587566</v>
      </c>
      <c r="M29" s="13">
        <f t="shared" si="16"/>
        <v>2370595188</v>
      </c>
      <c r="N29" s="14">
        <f t="shared" si="17"/>
        <v>2873182754</v>
      </c>
      <c r="P29" s="3" t="s">
        <v>14</v>
      </c>
      <c r="Q29" s="2">
        <v>67408</v>
      </c>
      <c r="R29" s="2">
        <v>259265</v>
      </c>
      <c r="S29" s="2">
        <v>16155</v>
      </c>
      <c r="T29" s="2">
        <v>3984</v>
      </c>
      <c r="U29" s="2">
        <v>0</v>
      </c>
      <c r="V29" s="2">
        <v>13719</v>
      </c>
      <c r="W29" s="2">
        <v>0</v>
      </c>
      <c r="X29" s="2">
        <v>22749</v>
      </c>
      <c r="Y29" s="2">
        <v>3523</v>
      </c>
      <c r="Z29" s="2">
        <v>0</v>
      </c>
      <c r="AA29" s="1">
        <f t="shared" si="18"/>
        <v>87086</v>
      </c>
      <c r="AB29" s="13">
        <f t="shared" si="18"/>
        <v>299717</v>
      </c>
      <c r="AC29" s="14">
        <f t="shared" si="19"/>
        <v>386803</v>
      </c>
      <c r="AE29" s="3" t="s">
        <v>14</v>
      </c>
      <c r="AF29" s="2">
        <f t="shared" si="20"/>
        <v>5954.9744244006642</v>
      </c>
      <c r="AG29" s="2">
        <f t="shared" si="15"/>
        <v>7690.8749850539025</v>
      </c>
      <c r="AH29" s="2">
        <f t="shared" si="15"/>
        <v>6262.7452800990404</v>
      </c>
      <c r="AI29" s="2">
        <f t="shared" si="15"/>
        <v>17245.479417670686</v>
      </c>
      <c r="AJ29" s="2" t="str">
        <f t="shared" si="15"/>
        <v>N.A.</v>
      </c>
      <c r="AK29" s="2">
        <f t="shared" si="15"/>
        <v>9787.4772213718188</v>
      </c>
      <c r="AL29" s="2" t="str">
        <f t="shared" si="15"/>
        <v>N.A.</v>
      </c>
      <c r="AM29" s="2">
        <f t="shared" si="15"/>
        <v>7632.8671589960022</v>
      </c>
      <c r="AN29" s="2">
        <f t="shared" si="15"/>
        <v>0</v>
      </c>
      <c r="AO29" s="2" t="str">
        <f t="shared" si="15"/>
        <v>N.A.</v>
      </c>
      <c r="AP29" s="15">
        <f t="shared" si="15"/>
        <v>5771.1637461819355</v>
      </c>
      <c r="AQ29" s="13">
        <f t="shared" si="15"/>
        <v>7909.4452033084544</v>
      </c>
      <c r="AR29" s="14">
        <f t="shared" si="15"/>
        <v>7428.0260339242459</v>
      </c>
    </row>
    <row r="30" spans="1:44" ht="15" customHeight="1" thickBot="1" x14ac:dyDescent="0.3">
      <c r="A30" s="3" t="s">
        <v>15</v>
      </c>
      <c r="B30" s="2">
        <v>39911839.999999993</v>
      </c>
      <c r="C30" s="2"/>
      <c r="D30" s="2">
        <v>1767085</v>
      </c>
      <c r="E30" s="2"/>
      <c r="F30" s="2"/>
      <c r="G30" s="2">
        <v>5762354.0000000009</v>
      </c>
      <c r="H30" s="2">
        <v>17695496</v>
      </c>
      <c r="I30" s="2"/>
      <c r="J30" s="2">
        <v>0</v>
      </c>
      <c r="K30" s="2"/>
      <c r="L30" s="1">
        <f t="shared" si="16"/>
        <v>59374420.999999993</v>
      </c>
      <c r="M30" s="13">
        <f t="shared" si="16"/>
        <v>5762354.0000000009</v>
      </c>
      <c r="N30" s="14">
        <f t="shared" si="17"/>
        <v>65136774.999999993</v>
      </c>
      <c r="P30" s="3" t="s">
        <v>15</v>
      </c>
      <c r="Q30" s="2">
        <v>8567</v>
      </c>
      <c r="R30" s="2">
        <v>0</v>
      </c>
      <c r="S30" s="2">
        <v>1095</v>
      </c>
      <c r="T30" s="2">
        <v>0</v>
      </c>
      <c r="U30" s="2">
        <v>0</v>
      </c>
      <c r="V30" s="2">
        <v>2477</v>
      </c>
      <c r="W30" s="2">
        <v>26465</v>
      </c>
      <c r="X30" s="2">
        <v>0</v>
      </c>
      <c r="Y30" s="2">
        <v>4329</v>
      </c>
      <c r="Z30" s="2">
        <v>0</v>
      </c>
      <c r="AA30" s="1">
        <f t="shared" si="18"/>
        <v>40456</v>
      </c>
      <c r="AB30" s="13">
        <f t="shared" si="18"/>
        <v>2477</v>
      </c>
      <c r="AC30" s="21">
        <f t="shared" si="19"/>
        <v>42933</v>
      </c>
      <c r="AE30" s="3" t="s">
        <v>15</v>
      </c>
      <c r="AF30" s="2">
        <f t="shared" si="20"/>
        <v>4658.7883739932286</v>
      </c>
      <c r="AG30" s="2" t="str">
        <f t="shared" si="15"/>
        <v>N.A.</v>
      </c>
      <c r="AH30" s="2">
        <f t="shared" si="15"/>
        <v>1613.7762557077626</v>
      </c>
      <c r="AI30" s="2" t="str">
        <f t="shared" si="15"/>
        <v>N.A.</v>
      </c>
      <c r="AJ30" s="2" t="str">
        <f t="shared" si="15"/>
        <v>N.A.</v>
      </c>
      <c r="AK30" s="2">
        <f t="shared" si="15"/>
        <v>2326.3439644731534</v>
      </c>
      <c r="AL30" s="2">
        <f t="shared" si="15"/>
        <v>668.63767239750609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1467.6295481510776</v>
      </c>
      <c r="AQ30" s="13">
        <f t="shared" si="15"/>
        <v>2326.3439644731534</v>
      </c>
      <c r="AR30" s="14">
        <f t="shared" si="15"/>
        <v>1517.1726876761463</v>
      </c>
    </row>
    <row r="31" spans="1:44" ht="15" customHeight="1" thickBot="1" x14ac:dyDescent="0.3">
      <c r="A31" s="4" t="s">
        <v>16</v>
      </c>
      <c r="B31" s="2">
        <v>701008333</v>
      </c>
      <c r="C31" s="2">
        <v>1996788702.9999995</v>
      </c>
      <c r="D31" s="2">
        <v>175052545</v>
      </c>
      <c r="E31" s="2">
        <v>68705990.000000015</v>
      </c>
      <c r="F31" s="2">
        <v>130910260.00000001</v>
      </c>
      <c r="G31" s="2">
        <v>140036754</v>
      </c>
      <c r="H31" s="2">
        <v>421265331.0000003</v>
      </c>
      <c r="I31" s="2">
        <v>173640095.00000006</v>
      </c>
      <c r="J31" s="2">
        <v>0</v>
      </c>
      <c r="K31" s="2"/>
      <c r="L31" s="1">
        <f t="shared" ref="L31" si="21">B31+D31+F31+H31+J31</f>
        <v>1428236469.0000002</v>
      </c>
      <c r="M31" s="13">
        <f t="shared" ref="M31" si="22">C31+E31+G31+I31+K31</f>
        <v>2379171541.9999995</v>
      </c>
      <c r="N31" s="21">
        <f t="shared" ref="N31" si="23">L31+M31</f>
        <v>3807408011</v>
      </c>
      <c r="P31" s="4" t="s">
        <v>16</v>
      </c>
      <c r="Q31" s="2">
        <v>112683</v>
      </c>
      <c r="R31" s="2">
        <v>260142</v>
      </c>
      <c r="S31" s="2">
        <v>28898</v>
      </c>
      <c r="T31" s="2">
        <v>3984</v>
      </c>
      <c r="U31" s="2">
        <v>12729</v>
      </c>
      <c r="V31" s="2">
        <v>16196</v>
      </c>
      <c r="W31" s="2">
        <v>92828</v>
      </c>
      <c r="X31" s="2">
        <v>22749</v>
      </c>
      <c r="Y31" s="2">
        <v>10971</v>
      </c>
      <c r="Z31" s="2">
        <v>0</v>
      </c>
      <c r="AA31" s="1">
        <f t="shared" ref="AA31" si="24">Q31+S31+U31+W31+Y31</f>
        <v>258109</v>
      </c>
      <c r="AB31" s="13">
        <f t="shared" ref="AB31" si="25">R31+T31+V31+X31+Z31</f>
        <v>303071</v>
      </c>
      <c r="AC31" s="14">
        <f t="shared" ref="AC31" si="26">AA31+AB31</f>
        <v>561180</v>
      </c>
      <c r="AE31" s="4" t="s">
        <v>16</v>
      </c>
      <c r="AF31" s="2">
        <f t="shared" si="20"/>
        <v>6221.0655822084964</v>
      </c>
      <c r="AG31" s="2">
        <f t="shared" si="15"/>
        <v>7675.7644017498114</v>
      </c>
      <c r="AH31" s="2">
        <f t="shared" si="15"/>
        <v>6057.6006990103124</v>
      </c>
      <c r="AI31" s="2">
        <f t="shared" si="15"/>
        <v>17245.479417670686</v>
      </c>
      <c r="AJ31" s="2">
        <f t="shared" si="15"/>
        <v>10284.410401445519</v>
      </c>
      <c r="AK31" s="2">
        <f t="shared" si="15"/>
        <v>8646.3789824648065</v>
      </c>
      <c r="AL31" s="2">
        <f t="shared" si="15"/>
        <v>4538.1278385831893</v>
      </c>
      <c r="AM31" s="2">
        <f t="shared" si="15"/>
        <v>7632.8671589960022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5533.4624867788425</v>
      </c>
      <c r="AQ31" s="13">
        <f t="shared" ref="AQ31" si="28">IFERROR(M31/AB31, "N.A.")</f>
        <v>7850.2118051545658</v>
      </c>
      <c r="AR31" s="14">
        <f t="shared" ref="AR31" si="29">IFERROR(N31/AC31, "N.A.")</f>
        <v>6784.6466570440853</v>
      </c>
    </row>
    <row r="32" spans="1:44" ht="15" customHeight="1" thickBot="1" x14ac:dyDescent="0.3">
      <c r="A32" s="5" t="s">
        <v>0</v>
      </c>
      <c r="B32" s="42">
        <f>B31+C31</f>
        <v>2697797035.9999995</v>
      </c>
      <c r="C32" s="43"/>
      <c r="D32" s="42">
        <f>D31+E31</f>
        <v>243758535</v>
      </c>
      <c r="E32" s="43"/>
      <c r="F32" s="42">
        <f>F31+G31</f>
        <v>270947014</v>
      </c>
      <c r="G32" s="43"/>
      <c r="H32" s="42">
        <f>H31+I31</f>
        <v>594905426.00000036</v>
      </c>
      <c r="I32" s="43"/>
      <c r="J32" s="42">
        <f>J31+K31</f>
        <v>0</v>
      </c>
      <c r="K32" s="43"/>
      <c r="L32" s="42">
        <f>L31+M31</f>
        <v>3807408011</v>
      </c>
      <c r="M32" s="46"/>
      <c r="N32" s="22">
        <f>B32+D32+F32+H32+J32</f>
        <v>3807408011</v>
      </c>
      <c r="P32" s="5" t="s">
        <v>0</v>
      </c>
      <c r="Q32" s="42">
        <f>Q31+R31</f>
        <v>372825</v>
      </c>
      <c r="R32" s="43"/>
      <c r="S32" s="42">
        <f>S31+T31</f>
        <v>32882</v>
      </c>
      <c r="T32" s="43"/>
      <c r="U32" s="42">
        <f>U31+V31</f>
        <v>28925</v>
      </c>
      <c r="V32" s="43"/>
      <c r="W32" s="42">
        <f>W31+X31</f>
        <v>115577</v>
      </c>
      <c r="X32" s="43"/>
      <c r="Y32" s="42">
        <f>Y31+Z31</f>
        <v>10971</v>
      </c>
      <c r="Z32" s="43"/>
      <c r="AA32" s="42">
        <f>AA31+AB31</f>
        <v>561180</v>
      </c>
      <c r="AB32" s="43"/>
      <c r="AC32" s="23">
        <f>Q32+S32+U32+W32+Y32</f>
        <v>561180</v>
      </c>
      <c r="AE32" s="5" t="s">
        <v>0</v>
      </c>
      <c r="AF32" s="44">
        <f>IFERROR(B32/Q32,"N.A.")</f>
        <v>7236.094779051833</v>
      </c>
      <c r="AG32" s="45"/>
      <c r="AH32" s="44">
        <f>IFERROR(D32/S32,"N.A.")</f>
        <v>7413.1298278693512</v>
      </c>
      <c r="AI32" s="45"/>
      <c r="AJ32" s="44">
        <f>IFERROR(F32/U32,"N.A.")</f>
        <v>9367.2260674157296</v>
      </c>
      <c r="AK32" s="45"/>
      <c r="AL32" s="44">
        <f>IFERROR(H32/W32,"N.A.")</f>
        <v>5147.2648191249154</v>
      </c>
      <c r="AM32" s="45"/>
      <c r="AN32" s="44">
        <f>IFERROR(J32/Y32,"N.A.")</f>
        <v>0</v>
      </c>
      <c r="AO32" s="45"/>
      <c r="AP32" s="44">
        <f>IFERROR(L32/AA32,"N.A.")</f>
        <v>6784.6466570440853</v>
      </c>
      <c r="AQ32" s="45"/>
      <c r="AR32" s="16">
        <f>IFERROR(N32/AC32, "N.A.")</f>
        <v>6784.6466570440853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43487672.000000007</v>
      </c>
      <c r="C39" s="2"/>
      <c r="D39" s="2">
        <v>10200270</v>
      </c>
      <c r="E39" s="2"/>
      <c r="F39" s="2">
        <v>22465080</v>
      </c>
      <c r="G39" s="2"/>
      <c r="H39" s="2">
        <v>204338948.00000021</v>
      </c>
      <c r="I39" s="2"/>
      <c r="J39" s="2">
        <v>0</v>
      </c>
      <c r="K39" s="2"/>
      <c r="L39" s="1">
        <f>B39+D39+F39+H39+J39</f>
        <v>280491970.00000024</v>
      </c>
      <c r="M39" s="13">
        <f>C39+E39+G39+I39+K39</f>
        <v>0</v>
      </c>
      <c r="N39" s="14">
        <f>L39+M39</f>
        <v>280491970.00000024</v>
      </c>
      <c r="P39" s="3" t="s">
        <v>12</v>
      </c>
      <c r="Q39" s="2">
        <v>10934</v>
      </c>
      <c r="R39" s="2">
        <v>0</v>
      </c>
      <c r="S39" s="2">
        <v>1924</v>
      </c>
      <c r="T39" s="2">
        <v>0</v>
      </c>
      <c r="U39" s="2">
        <v>2103</v>
      </c>
      <c r="V39" s="2">
        <v>0</v>
      </c>
      <c r="W39" s="2">
        <v>49637</v>
      </c>
      <c r="X39" s="2">
        <v>0</v>
      </c>
      <c r="Y39" s="2">
        <v>5476</v>
      </c>
      <c r="Z39" s="2">
        <v>0</v>
      </c>
      <c r="AA39" s="1">
        <f>Q39+S39+U39+W39+Y39</f>
        <v>70074</v>
      </c>
      <c r="AB39" s="13">
        <f>R39+T39+V39+X39+Z39</f>
        <v>0</v>
      </c>
      <c r="AC39" s="14">
        <f>AA39+AB39</f>
        <v>70074</v>
      </c>
      <c r="AE39" s="3" t="s">
        <v>12</v>
      </c>
      <c r="AF39" s="2">
        <f>IFERROR(B39/Q39, "N.A.")</f>
        <v>3977.2884580208529</v>
      </c>
      <c r="AG39" s="2" t="str">
        <f t="shared" ref="AG39:AR43" si="30">IFERROR(C39/R39, "N.A.")</f>
        <v>N.A.</v>
      </c>
      <c r="AH39" s="2">
        <f t="shared" si="30"/>
        <v>5301.5956340956345</v>
      </c>
      <c r="AI39" s="2" t="str">
        <f t="shared" si="30"/>
        <v>N.A.</v>
      </c>
      <c r="AJ39" s="2">
        <f t="shared" si="30"/>
        <v>10682.396576319543</v>
      </c>
      <c r="AK39" s="2" t="str">
        <f t="shared" si="30"/>
        <v>N.A.</v>
      </c>
      <c r="AL39" s="2">
        <f t="shared" si="30"/>
        <v>4116.6659548320849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4002.796615006996</v>
      </c>
      <c r="AQ39" s="13" t="str">
        <f t="shared" si="30"/>
        <v>N.A.</v>
      </c>
      <c r="AR39" s="14">
        <f t="shared" si="30"/>
        <v>4002.796615006996</v>
      </c>
    </row>
    <row r="40" spans="1:44" ht="15" customHeight="1" thickBot="1" x14ac:dyDescent="0.3">
      <c r="A40" s="3" t="s">
        <v>13</v>
      </c>
      <c r="B40" s="2">
        <v>129442961.99999999</v>
      </c>
      <c r="C40" s="2">
        <v>6823730.0000000009</v>
      </c>
      <c r="D40" s="2">
        <v>279930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129722891.99999999</v>
      </c>
      <c r="M40" s="13">
        <f t="shared" si="31"/>
        <v>6823730.0000000009</v>
      </c>
      <c r="N40" s="14">
        <f t="shared" ref="N40:N42" si="32">L40+M40</f>
        <v>136546622</v>
      </c>
      <c r="P40" s="3" t="s">
        <v>13</v>
      </c>
      <c r="Q40" s="2">
        <v>30304</v>
      </c>
      <c r="R40" s="2">
        <v>1133</v>
      </c>
      <c r="S40" s="2">
        <v>217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30521</v>
      </c>
      <c r="AB40" s="13">
        <f t="shared" si="33"/>
        <v>1133</v>
      </c>
      <c r="AC40" s="14">
        <f t="shared" ref="AC40:AC42" si="34">AA40+AB40</f>
        <v>31654</v>
      </c>
      <c r="AE40" s="3" t="s">
        <v>13</v>
      </c>
      <c r="AF40" s="2">
        <f t="shared" ref="AF40:AF43" si="35">IFERROR(B40/Q40, "N.A.")</f>
        <v>4271.481058606124</v>
      </c>
      <c r="AG40" s="2">
        <f t="shared" si="30"/>
        <v>6022.7096204766112</v>
      </c>
      <c r="AH40" s="2">
        <f t="shared" si="30"/>
        <v>1290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4250.2831493070344</v>
      </c>
      <c r="AQ40" s="13">
        <f t="shared" si="30"/>
        <v>6022.7096204766112</v>
      </c>
      <c r="AR40" s="14">
        <f t="shared" si="30"/>
        <v>4313.7240791053264</v>
      </c>
    </row>
    <row r="41" spans="1:44" ht="15" customHeight="1" thickBot="1" x14ac:dyDescent="0.3">
      <c r="A41" s="3" t="s">
        <v>14</v>
      </c>
      <c r="B41" s="2">
        <v>206226199.99999979</v>
      </c>
      <c r="C41" s="2">
        <v>1194224536.0000007</v>
      </c>
      <c r="D41" s="2">
        <v>30990089.999999996</v>
      </c>
      <c r="E41" s="2">
        <v>2885999.9999999995</v>
      </c>
      <c r="F41" s="2"/>
      <c r="G41" s="2">
        <v>61200299.999999985</v>
      </c>
      <c r="H41" s="2"/>
      <c r="I41" s="2">
        <v>92716879.999999985</v>
      </c>
      <c r="J41" s="2">
        <v>0</v>
      </c>
      <c r="K41" s="2"/>
      <c r="L41" s="1">
        <f t="shared" si="31"/>
        <v>237216289.99999979</v>
      </c>
      <c r="M41" s="13">
        <f t="shared" si="31"/>
        <v>1351027716.0000007</v>
      </c>
      <c r="N41" s="14">
        <f t="shared" si="32"/>
        <v>1588244006.0000005</v>
      </c>
      <c r="P41" s="3" t="s">
        <v>14</v>
      </c>
      <c r="Q41" s="2">
        <v>43957</v>
      </c>
      <c r="R41" s="2">
        <v>168671</v>
      </c>
      <c r="S41" s="2">
        <v>5879</v>
      </c>
      <c r="T41" s="2">
        <v>521</v>
      </c>
      <c r="U41" s="2">
        <v>0</v>
      </c>
      <c r="V41" s="2">
        <v>4364</v>
      </c>
      <c r="W41" s="2">
        <v>0</v>
      </c>
      <c r="X41" s="2">
        <v>12164</v>
      </c>
      <c r="Y41" s="2">
        <v>8737</v>
      </c>
      <c r="Z41" s="2">
        <v>0</v>
      </c>
      <c r="AA41" s="1">
        <f t="shared" si="33"/>
        <v>58573</v>
      </c>
      <c r="AB41" s="13">
        <f t="shared" si="33"/>
        <v>185720</v>
      </c>
      <c r="AC41" s="14">
        <f t="shared" si="34"/>
        <v>244293</v>
      </c>
      <c r="AE41" s="3" t="s">
        <v>14</v>
      </c>
      <c r="AF41" s="2">
        <f t="shared" si="35"/>
        <v>4691.544008917801</v>
      </c>
      <c r="AG41" s="2">
        <f t="shared" si="30"/>
        <v>7080.2007221158392</v>
      </c>
      <c r="AH41" s="2">
        <f t="shared" si="30"/>
        <v>5271.3199523728517</v>
      </c>
      <c r="AI41" s="2">
        <f t="shared" si="30"/>
        <v>5539.3474088291741</v>
      </c>
      <c r="AJ41" s="2" t="str">
        <f t="shared" si="30"/>
        <v>N.A.</v>
      </c>
      <c r="AK41" s="2">
        <f t="shared" si="30"/>
        <v>14023.900091659025</v>
      </c>
      <c r="AL41" s="2" t="str">
        <f t="shared" si="30"/>
        <v>N.A.</v>
      </c>
      <c r="AM41" s="2">
        <f t="shared" si="30"/>
        <v>7622.236106543899</v>
      </c>
      <c r="AN41" s="2">
        <f t="shared" si="30"/>
        <v>0</v>
      </c>
      <c r="AO41" s="2" t="str">
        <f t="shared" si="30"/>
        <v>N.A.</v>
      </c>
      <c r="AP41" s="15">
        <f t="shared" si="30"/>
        <v>4049.9255629726972</v>
      </c>
      <c r="AQ41" s="13">
        <f t="shared" si="30"/>
        <v>7274.5407925910013</v>
      </c>
      <c r="AR41" s="14">
        <f t="shared" si="30"/>
        <v>6501.3897491946163</v>
      </c>
    </row>
    <row r="42" spans="1:44" ht="15" customHeight="1" thickBot="1" x14ac:dyDescent="0.3">
      <c r="A42" s="3" t="s">
        <v>15</v>
      </c>
      <c r="B42" s="2">
        <v>950000</v>
      </c>
      <c r="C42" s="2"/>
      <c r="D42" s="2">
        <v>1230660</v>
      </c>
      <c r="E42" s="2"/>
      <c r="F42" s="2"/>
      <c r="G42" s="2">
        <v>0</v>
      </c>
      <c r="H42" s="2">
        <v>4345010</v>
      </c>
      <c r="I42" s="2"/>
      <c r="J42" s="2">
        <v>0</v>
      </c>
      <c r="K42" s="2"/>
      <c r="L42" s="1">
        <f t="shared" si="31"/>
        <v>6525670</v>
      </c>
      <c r="M42" s="13">
        <f t="shared" si="31"/>
        <v>0</v>
      </c>
      <c r="N42" s="14">
        <f t="shared" si="32"/>
        <v>6525670</v>
      </c>
      <c r="P42" s="3" t="s">
        <v>15</v>
      </c>
      <c r="Q42" s="2">
        <v>190</v>
      </c>
      <c r="R42" s="2">
        <v>0</v>
      </c>
      <c r="S42" s="2">
        <v>375</v>
      </c>
      <c r="T42" s="2">
        <v>0</v>
      </c>
      <c r="U42" s="2">
        <v>0</v>
      </c>
      <c r="V42" s="2">
        <v>332</v>
      </c>
      <c r="W42" s="2">
        <v>1585</v>
      </c>
      <c r="X42" s="2">
        <v>0</v>
      </c>
      <c r="Y42" s="2">
        <v>1970</v>
      </c>
      <c r="Z42" s="2">
        <v>0</v>
      </c>
      <c r="AA42" s="1">
        <f t="shared" si="33"/>
        <v>4120</v>
      </c>
      <c r="AB42" s="13">
        <f t="shared" si="33"/>
        <v>332</v>
      </c>
      <c r="AC42" s="14">
        <f t="shared" si="34"/>
        <v>4452</v>
      </c>
      <c r="AE42" s="3" t="s">
        <v>15</v>
      </c>
      <c r="AF42" s="2">
        <f t="shared" si="35"/>
        <v>5000</v>
      </c>
      <c r="AG42" s="2" t="str">
        <f t="shared" si="30"/>
        <v>N.A.</v>
      </c>
      <c r="AH42" s="2">
        <f t="shared" si="30"/>
        <v>3281.76</v>
      </c>
      <c r="AI42" s="2" t="str">
        <f t="shared" si="30"/>
        <v>N.A.</v>
      </c>
      <c r="AJ42" s="2" t="str">
        <f t="shared" si="30"/>
        <v>N.A.</v>
      </c>
      <c r="AK42" s="2">
        <f t="shared" si="30"/>
        <v>0</v>
      </c>
      <c r="AL42" s="2">
        <f t="shared" si="30"/>
        <v>2741.3312302839117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1583.9004854368932</v>
      </c>
      <c r="AQ42" s="13">
        <f t="shared" si="30"/>
        <v>0</v>
      </c>
      <c r="AR42" s="14">
        <f t="shared" si="30"/>
        <v>1465.7839173405212</v>
      </c>
    </row>
    <row r="43" spans="1:44" ht="15" customHeight="1" thickBot="1" x14ac:dyDescent="0.3">
      <c r="A43" s="4" t="s">
        <v>16</v>
      </c>
      <c r="B43" s="2">
        <v>380106833.99999964</v>
      </c>
      <c r="C43" s="2">
        <v>1201048266</v>
      </c>
      <c r="D43" s="2">
        <v>42700949.999999993</v>
      </c>
      <c r="E43" s="2">
        <v>2885999.9999999995</v>
      </c>
      <c r="F43" s="2">
        <v>22465080</v>
      </c>
      <c r="G43" s="2">
        <v>61200299.999999993</v>
      </c>
      <c r="H43" s="2">
        <v>208683957.99999997</v>
      </c>
      <c r="I43" s="2">
        <v>92716879.999999985</v>
      </c>
      <c r="J43" s="2">
        <v>0</v>
      </c>
      <c r="K43" s="2"/>
      <c r="L43" s="1">
        <f t="shared" ref="L43" si="36">B43+D43+F43+H43+J43</f>
        <v>653956821.99999964</v>
      </c>
      <c r="M43" s="13">
        <f t="shared" ref="M43" si="37">C43+E43+G43+I43+K43</f>
        <v>1357851446</v>
      </c>
      <c r="N43" s="21">
        <f t="shared" ref="N43" si="38">L43+M43</f>
        <v>2011808267.9999995</v>
      </c>
      <c r="P43" s="4" t="s">
        <v>16</v>
      </c>
      <c r="Q43" s="2">
        <v>85385</v>
      </c>
      <c r="R43" s="2">
        <v>169804</v>
      </c>
      <c r="S43" s="2">
        <v>8395</v>
      </c>
      <c r="T43" s="2">
        <v>521</v>
      </c>
      <c r="U43" s="2">
        <v>2103</v>
      </c>
      <c r="V43" s="2">
        <v>4696</v>
      </c>
      <c r="W43" s="2">
        <v>51222</v>
      </c>
      <c r="X43" s="2">
        <v>12164</v>
      </c>
      <c r="Y43" s="2">
        <v>16183</v>
      </c>
      <c r="Z43" s="2">
        <v>0</v>
      </c>
      <c r="AA43" s="1">
        <f t="shared" ref="AA43" si="39">Q43+S43+U43+W43+Y43</f>
        <v>163288</v>
      </c>
      <c r="AB43" s="13">
        <f t="shared" ref="AB43" si="40">R43+T43+V43+X43+Z43</f>
        <v>187185</v>
      </c>
      <c r="AC43" s="21">
        <f t="shared" ref="AC43" si="41">AA43+AB43</f>
        <v>350473</v>
      </c>
      <c r="AE43" s="4" t="s">
        <v>16</v>
      </c>
      <c r="AF43" s="2">
        <f t="shared" si="35"/>
        <v>4451.6816068396047</v>
      </c>
      <c r="AG43" s="2">
        <f t="shared" si="30"/>
        <v>7073.1447197945863</v>
      </c>
      <c r="AH43" s="2">
        <f t="shared" si="30"/>
        <v>5086.4740917212621</v>
      </c>
      <c r="AI43" s="2">
        <f t="shared" si="30"/>
        <v>5539.3474088291741</v>
      </c>
      <c r="AJ43" s="2">
        <f t="shared" si="30"/>
        <v>10682.396576319543</v>
      </c>
      <c r="AK43" s="2">
        <f t="shared" si="30"/>
        <v>13032.431856899488</v>
      </c>
      <c r="AL43" s="2">
        <f t="shared" si="30"/>
        <v>4074.1079614228256</v>
      </c>
      <c r="AM43" s="2">
        <f t="shared" si="30"/>
        <v>7622.236106543899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4004.9288496398981</v>
      </c>
      <c r="AQ43" s="13">
        <f t="shared" ref="AQ43" si="43">IFERROR(M43/AB43, "N.A.")</f>
        <v>7254.0612014851613</v>
      </c>
      <c r="AR43" s="14">
        <f t="shared" ref="AR43" si="44">IFERROR(N43/AC43, "N.A.")</f>
        <v>5740.2660632916077</v>
      </c>
    </row>
    <row r="44" spans="1:44" ht="15" customHeight="1" thickBot="1" x14ac:dyDescent="0.3">
      <c r="A44" s="5" t="s">
        <v>0</v>
      </c>
      <c r="B44" s="42">
        <f>B43+C43</f>
        <v>1581155099.9999995</v>
      </c>
      <c r="C44" s="43"/>
      <c r="D44" s="42">
        <f>D43+E43</f>
        <v>45586949.999999993</v>
      </c>
      <c r="E44" s="43"/>
      <c r="F44" s="42">
        <f>F43+G43</f>
        <v>83665380</v>
      </c>
      <c r="G44" s="43"/>
      <c r="H44" s="42">
        <f>H43+I43</f>
        <v>301400837.99999994</v>
      </c>
      <c r="I44" s="43"/>
      <c r="J44" s="42">
        <f>J43+K43</f>
        <v>0</v>
      </c>
      <c r="K44" s="43"/>
      <c r="L44" s="42">
        <f>L43+M43</f>
        <v>2011808267.9999995</v>
      </c>
      <c r="M44" s="46"/>
      <c r="N44" s="22">
        <f>B44+D44+F44+H44+J44</f>
        <v>2011808267.9999995</v>
      </c>
      <c r="P44" s="5" t="s">
        <v>0</v>
      </c>
      <c r="Q44" s="42">
        <f>Q43+R43</f>
        <v>255189</v>
      </c>
      <c r="R44" s="43"/>
      <c r="S44" s="42">
        <f>S43+T43</f>
        <v>8916</v>
      </c>
      <c r="T44" s="43"/>
      <c r="U44" s="42">
        <f>U43+V43</f>
        <v>6799</v>
      </c>
      <c r="V44" s="43"/>
      <c r="W44" s="42">
        <f>W43+X43</f>
        <v>63386</v>
      </c>
      <c r="X44" s="43"/>
      <c r="Y44" s="42">
        <f>Y43+Z43</f>
        <v>16183</v>
      </c>
      <c r="Z44" s="43"/>
      <c r="AA44" s="42">
        <f>AA43+AB43</f>
        <v>350473</v>
      </c>
      <c r="AB44" s="46"/>
      <c r="AC44" s="22">
        <f>Q44+S44+U44+W44+Y44</f>
        <v>350473</v>
      </c>
      <c r="AE44" s="5" t="s">
        <v>0</v>
      </c>
      <c r="AF44" s="44">
        <f>IFERROR(B44/Q44,"N.A.")</f>
        <v>6196.0158941020163</v>
      </c>
      <c r="AG44" s="45"/>
      <c r="AH44" s="44">
        <f>IFERROR(D44/S44,"N.A.")</f>
        <v>5112.9374158815608</v>
      </c>
      <c r="AI44" s="45"/>
      <c r="AJ44" s="44">
        <f>IFERROR(F44/U44,"N.A.")</f>
        <v>12305.541991469334</v>
      </c>
      <c r="AK44" s="45"/>
      <c r="AL44" s="44">
        <f>IFERROR(H44/W44,"N.A.")</f>
        <v>4755.0064367525947</v>
      </c>
      <c r="AM44" s="45"/>
      <c r="AN44" s="44">
        <f>IFERROR(J44/Y44,"N.A.")</f>
        <v>0</v>
      </c>
      <c r="AO44" s="45"/>
      <c r="AP44" s="44">
        <f>IFERROR(L44/AA44,"N.A.")</f>
        <v>5740.2660632916077</v>
      </c>
      <c r="AQ44" s="45"/>
      <c r="AR44" s="16">
        <f>IFERROR(N44/AC44, "N.A.")</f>
        <v>5740.2660632916077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32:M32"/>
    <mergeCell ref="L44:M44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20:M20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15709716</v>
      </c>
      <c r="C15" s="2"/>
      <c r="D15" s="2">
        <v>4738170</v>
      </c>
      <c r="E15" s="2"/>
      <c r="F15" s="2">
        <v>8958280</v>
      </c>
      <c r="G15" s="2"/>
      <c r="H15" s="2">
        <v>14966418.999999998</v>
      </c>
      <c r="I15" s="2"/>
      <c r="J15" s="2">
        <v>0</v>
      </c>
      <c r="K15" s="2"/>
      <c r="L15" s="1">
        <f>B15+D15+F15+H15+J15</f>
        <v>44372585</v>
      </c>
      <c r="M15" s="13">
        <f>C15+E15+G15+I15+K15</f>
        <v>0</v>
      </c>
      <c r="N15" s="14">
        <f>L15+M15</f>
        <v>44372585</v>
      </c>
      <c r="P15" s="3" t="s">
        <v>12</v>
      </c>
      <c r="Q15" s="2">
        <v>3337</v>
      </c>
      <c r="R15" s="2">
        <v>0</v>
      </c>
      <c r="S15" s="2">
        <v>773</v>
      </c>
      <c r="T15" s="2">
        <v>0</v>
      </c>
      <c r="U15" s="2">
        <v>1564</v>
      </c>
      <c r="V15" s="2">
        <v>0</v>
      </c>
      <c r="W15" s="2">
        <v>6791</v>
      </c>
      <c r="X15" s="2">
        <v>0</v>
      </c>
      <c r="Y15" s="2">
        <v>978</v>
      </c>
      <c r="Z15" s="2">
        <v>0</v>
      </c>
      <c r="AA15" s="1">
        <f>Q15+S15+U15+W15+Y15</f>
        <v>13443</v>
      </c>
      <c r="AB15" s="13">
        <f>R15+T15+V15+X15+Z15</f>
        <v>0</v>
      </c>
      <c r="AC15" s="14">
        <f>AA15+AB15</f>
        <v>13443</v>
      </c>
      <c r="AE15" s="3" t="s">
        <v>12</v>
      </c>
      <c r="AF15" s="2">
        <f>IFERROR(B15/Q15, "N.A.")</f>
        <v>4707.7362900809112</v>
      </c>
      <c r="AG15" s="2" t="str">
        <f t="shared" ref="AG15:AR19" si="0">IFERROR(C15/R15, "N.A.")</f>
        <v>N.A.</v>
      </c>
      <c r="AH15" s="2">
        <f t="shared" si="0"/>
        <v>6129.5860284605433</v>
      </c>
      <c r="AI15" s="2" t="str">
        <f t="shared" si="0"/>
        <v>N.A.</v>
      </c>
      <c r="AJ15" s="2">
        <f t="shared" si="0"/>
        <v>5727.8005115089518</v>
      </c>
      <c r="AK15" s="2" t="str">
        <f t="shared" si="0"/>
        <v>N.A.</v>
      </c>
      <c r="AL15" s="2">
        <f t="shared" si="0"/>
        <v>2203.8608452363419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3300.7948374618759</v>
      </c>
      <c r="AQ15" s="13" t="str">
        <f t="shared" si="0"/>
        <v>N.A.</v>
      </c>
      <c r="AR15" s="14">
        <f t="shared" si="0"/>
        <v>3300.7948374618759</v>
      </c>
    </row>
    <row r="16" spans="1:44" ht="15" customHeight="1" thickBot="1" x14ac:dyDescent="0.3">
      <c r="A16" s="3" t="s">
        <v>13</v>
      </c>
      <c r="B16" s="2">
        <v>5272500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5272500</v>
      </c>
      <c r="M16" s="13">
        <f t="shared" si="1"/>
        <v>0</v>
      </c>
      <c r="N16" s="14">
        <f t="shared" ref="N16:N18" si="2">L16+M16</f>
        <v>5272500</v>
      </c>
      <c r="P16" s="3" t="s">
        <v>13</v>
      </c>
      <c r="Q16" s="2">
        <v>1406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1406</v>
      </c>
      <c r="AB16" s="13">
        <f t="shared" si="3"/>
        <v>0</v>
      </c>
      <c r="AC16" s="14">
        <f t="shared" ref="AC16:AC18" si="4">AA16+AB16</f>
        <v>1406</v>
      </c>
      <c r="AE16" s="3" t="s">
        <v>13</v>
      </c>
      <c r="AF16" s="2">
        <f t="shared" ref="AF16:AF19" si="5">IFERROR(B16/Q16, "N.A.")</f>
        <v>3750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3750</v>
      </c>
      <c r="AQ16" s="13" t="str">
        <f t="shared" si="0"/>
        <v>N.A.</v>
      </c>
      <c r="AR16" s="14">
        <f t="shared" si="0"/>
        <v>3750</v>
      </c>
    </row>
    <row r="17" spans="1:44" ht="15" customHeight="1" thickBot="1" x14ac:dyDescent="0.3">
      <c r="A17" s="3" t="s">
        <v>14</v>
      </c>
      <c r="B17" s="2">
        <v>33375720.000000007</v>
      </c>
      <c r="C17" s="2">
        <v>49690675.999999993</v>
      </c>
      <c r="D17" s="2"/>
      <c r="E17" s="2">
        <v>4277640</v>
      </c>
      <c r="F17" s="2"/>
      <c r="G17" s="2">
        <v>10074900</v>
      </c>
      <c r="H17" s="2"/>
      <c r="I17" s="2">
        <v>6735540</v>
      </c>
      <c r="J17" s="2">
        <v>0</v>
      </c>
      <c r="K17" s="2"/>
      <c r="L17" s="1">
        <f t="shared" si="1"/>
        <v>33375720.000000007</v>
      </c>
      <c r="M17" s="13">
        <f t="shared" si="1"/>
        <v>70778756</v>
      </c>
      <c r="N17" s="14">
        <f t="shared" si="2"/>
        <v>104154476</v>
      </c>
      <c r="P17" s="3" t="s">
        <v>14</v>
      </c>
      <c r="Q17" s="2">
        <v>7074</v>
      </c>
      <c r="R17" s="2">
        <v>10712</v>
      </c>
      <c r="S17" s="2">
        <v>0</v>
      </c>
      <c r="T17" s="2">
        <v>511</v>
      </c>
      <c r="U17" s="2">
        <v>0</v>
      </c>
      <c r="V17" s="2">
        <v>1200</v>
      </c>
      <c r="W17" s="2">
        <v>0</v>
      </c>
      <c r="X17" s="2">
        <v>2512</v>
      </c>
      <c r="Y17" s="2">
        <v>954</v>
      </c>
      <c r="Z17" s="2">
        <v>0</v>
      </c>
      <c r="AA17" s="1">
        <f t="shared" si="3"/>
        <v>8028</v>
      </c>
      <c r="AB17" s="13">
        <f t="shared" si="3"/>
        <v>14935</v>
      </c>
      <c r="AC17" s="14">
        <f t="shared" si="4"/>
        <v>22963</v>
      </c>
      <c r="AE17" s="3" t="s">
        <v>14</v>
      </c>
      <c r="AF17" s="2">
        <f t="shared" si="5"/>
        <v>4718.083121289229</v>
      </c>
      <c r="AG17" s="2">
        <f t="shared" si="0"/>
        <v>4638.7860343539951</v>
      </c>
      <c r="AH17" s="2" t="str">
        <f t="shared" si="0"/>
        <v>N.A.</v>
      </c>
      <c r="AI17" s="2">
        <f t="shared" si="0"/>
        <v>8371.1154598825833</v>
      </c>
      <c r="AJ17" s="2" t="str">
        <f t="shared" si="0"/>
        <v>N.A.</v>
      </c>
      <c r="AK17" s="2">
        <f t="shared" si="0"/>
        <v>8395.75</v>
      </c>
      <c r="AL17" s="2" t="str">
        <f t="shared" si="0"/>
        <v>N.A.</v>
      </c>
      <c r="AM17" s="2">
        <f t="shared" si="0"/>
        <v>2681.3455414012737</v>
      </c>
      <c r="AN17" s="2">
        <f t="shared" si="0"/>
        <v>0</v>
      </c>
      <c r="AO17" s="2" t="str">
        <f t="shared" si="0"/>
        <v>N.A.</v>
      </c>
      <c r="AP17" s="15">
        <f t="shared" si="0"/>
        <v>4157.4140508221235</v>
      </c>
      <c r="AQ17" s="13">
        <f t="shared" si="0"/>
        <v>4739.1199196518246</v>
      </c>
      <c r="AR17" s="14">
        <f t="shared" si="0"/>
        <v>4535.752122980447</v>
      </c>
    </row>
    <row r="18" spans="1:44" ht="15" customHeight="1" thickBot="1" x14ac:dyDescent="0.3">
      <c r="A18" s="3" t="s">
        <v>15</v>
      </c>
      <c r="B18" s="2">
        <v>4494955.9999999991</v>
      </c>
      <c r="C18" s="2"/>
      <c r="D18" s="2">
        <v>0</v>
      </c>
      <c r="E18" s="2"/>
      <c r="F18" s="2"/>
      <c r="G18" s="2">
        <v>0</v>
      </c>
      <c r="H18" s="2">
        <v>1142973</v>
      </c>
      <c r="I18" s="2"/>
      <c r="J18" s="2">
        <v>0</v>
      </c>
      <c r="K18" s="2"/>
      <c r="L18" s="1">
        <f t="shared" si="1"/>
        <v>5637928.9999999991</v>
      </c>
      <c r="M18" s="13">
        <f t="shared" si="1"/>
        <v>0</v>
      </c>
      <c r="N18" s="14">
        <f t="shared" si="2"/>
        <v>5637928.9999999991</v>
      </c>
      <c r="P18" s="3" t="s">
        <v>15</v>
      </c>
      <c r="Q18" s="2">
        <v>880</v>
      </c>
      <c r="R18" s="2">
        <v>0</v>
      </c>
      <c r="S18" s="2">
        <v>171</v>
      </c>
      <c r="T18" s="2">
        <v>0</v>
      </c>
      <c r="U18" s="2">
        <v>0</v>
      </c>
      <c r="V18" s="2">
        <v>296</v>
      </c>
      <c r="W18" s="2">
        <v>8713</v>
      </c>
      <c r="X18" s="2">
        <v>0</v>
      </c>
      <c r="Y18" s="2">
        <v>2069</v>
      </c>
      <c r="Z18" s="2">
        <v>0</v>
      </c>
      <c r="AA18" s="1">
        <f t="shared" si="3"/>
        <v>11833</v>
      </c>
      <c r="AB18" s="13">
        <f t="shared" si="3"/>
        <v>296</v>
      </c>
      <c r="AC18" s="21">
        <f t="shared" si="4"/>
        <v>12129</v>
      </c>
      <c r="AE18" s="3" t="s">
        <v>15</v>
      </c>
      <c r="AF18" s="2">
        <f t="shared" si="5"/>
        <v>5107.9045454545439</v>
      </c>
      <c r="AG18" s="2" t="str">
        <f t="shared" si="0"/>
        <v>N.A.</v>
      </c>
      <c r="AH18" s="2">
        <f t="shared" si="0"/>
        <v>0</v>
      </c>
      <c r="AI18" s="2" t="str">
        <f t="shared" si="0"/>
        <v>N.A.</v>
      </c>
      <c r="AJ18" s="2" t="str">
        <f t="shared" si="0"/>
        <v>N.A.</v>
      </c>
      <c r="AK18" s="2">
        <f t="shared" si="0"/>
        <v>0</v>
      </c>
      <c r="AL18" s="2">
        <f t="shared" si="0"/>
        <v>131.18019051991277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476.45812558100221</v>
      </c>
      <c r="AQ18" s="13">
        <f t="shared" si="0"/>
        <v>0</v>
      </c>
      <c r="AR18" s="14">
        <f t="shared" si="0"/>
        <v>464.83048891087469</v>
      </c>
    </row>
    <row r="19" spans="1:44" ht="15" customHeight="1" thickBot="1" x14ac:dyDescent="0.3">
      <c r="A19" s="4" t="s">
        <v>16</v>
      </c>
      <c r="B19" s="2">
        <v>58852892.000000007</v>
      </c>
      <c r="C19" s="2">
        <v>49690675.999999993</v>
      </c>
      <c r="D19" s="2">
        <v>4738170</v>
      </c>
      <c r="E19" s="2">
        <v>4277640</v>
      </c>
      <c r="F19" s="2">
        <v>8958280</v>
      </c>
      <c r="G19" s="2">
        <v>10074900</v>
      </c>
      <c r="H19" s="2">
        <v>16109392</v>
      </c>
      <c r="I19" s="2">
        <v>6735540</v>
      </c>
      <c r="J19" s="2">
        <v>0</v>
      </c>
      <c r="K19" s="2"/>
      <c r="L19" s="1">
        <f t="shared" ref="L19" si="6">B19+D19+F19+H19+J19</f>
        <v>88658734</v>
      </c>
      <c r="M19" s="13">
        <f t="shared" ref="M19" si="7">C19+E19+G19+I19+K19</f>
        <v>70778756</v>
      </c>
      <c r="N19" s="21">
        <f t="shared" ref="N19" si="8">L19+M19</f>
        <v>159437490</v>
      </c>
      <c r="P19" s="4" t="s">
        <v>16</v>
      </c>
      <c r="Q19" s="2">
        <v>12697</v>
      </c>
      <c r="R19" s="2">
        <v>10712</v>
      </c>
      <c r="S19" s="2">
        <v>944</v>
      </c>
      <c r="T19" s="2">
        <v>511</v>
      </c>
      <c r="U19" s="2">
        <v>1564</v>
      </c>
      <c r="V19" s="2">
        <v>1496</v>
      </c>
      <c r="W19" s="2">
        <v>15504</v>
      </c>
      <c r="X19" s="2">
        <v>2512</v>
      </c>
      <c r="Y19" s="2">
        <v>4001</v>
      </c>
      <c r="Z19" s="2">
        <v>0</v>
      </c>
      <c r="AA19" s="1">
        <f t="shared" ref="AA19" si="9">Q19+S19+U19+W19+Y19</f>
        <v>34710</v>
      </c>
      <c r="AB19" s="13">
        <f t="shared" ref="AB19" si="10">R19+T19+V19+X19+Z19</f>
        <v>15231</v>
      </c>
      <c r="AC19" s="14">
        <f t="shared" ref="AC19" si="11">AA19+AB19</f>
        <v>49941</v>
      </c>
      <c r="AE19" s="4" t="s">
        <v>16</v>
      </c>
      <c r="AF19" s="2">
        <f t="shared" si="5"/>
        <v>4635.1809088761129</v>
      </c>
      <c r="AG19" s="2">
        <f t="shared" si="0"/>
        <v>4638.7860343539951</v>
      </c>
      <c r="AH19" s="2">
        <f t="shared" si="0"/>
        <v>5019.2478813559319</v>
      </c>
      <c r="AI19" s="2">
        <f t="shared" si="0"/>
        <v>8371.1154598825833</v>
      </c>
      <c r="AJ19" s="2">
        <f t="shared" si="0"/>
        <v>5727.8005115089518</v>
      </c>
      <c r="AK19" s="2">
        <f t="shared" si="0"/>
        <v>6734.5588235294117</v>
      </c>
      <c r="AL19" s="2">
        <f t="shared" si="0"/>
        <v>1039.047471620227</v>
      </c>
      <c r="AM19" s="2">
        <f t="shared" si="0"/>
        <v>2681.3455414012737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2554.2706424661483</v>
      </c>
      <c r="AQ19" s="13">
        <f t="shared" ref="AQ19" si="13">IFERROR(M19/AB19, "N.A.")</f>
        <v>4647.0196310156916</v>
      </c>
      <c r="AR19" s="14">
        <f t="shared" ref="AR19" si="14">IFERROR(N19/AC19, "N.A.")</f>
        <v>3192.5169700246292</v>
      </c>
    </row>
    <row r="20" spans="1:44" ht="15" customHeight="1" thickBot="1" x14ac:dyDescent="0.3">
      <c r="A20" s="5" t="s">
        <v>0</v>
      </c>
      <c r="B20" s="42">
        <f>B19+C19</f>
        <v>108543568</v>
      </c>
      <c r="C20" s="43"/>
      <c r="D20" s="42">
        <f>D19+E19</f>
        <v>9015810</v>
      </c>
      <c r="E20" s="43"/>
      <c r="F20" s="42">
        <f>F19+G19</f>
        <v>19033180</v>
      </c>
      <c r="G20" s="43"/>
      <c r="H20" s="42">
        <f>H19+I19</f>
        <v>22844932</v>
      </c>
      <c r="I20" s="43"/>
      <c r="J20" s="42">
        <f>J19+K19</f>
        <v>0</v>
      </c>
      <c r="K20" s="43"/>
      <c r="L20" s="42">
        <f>L19+M19</f>
        <v>159437490</v>
      </c>
      <c r="M20" s="46"/>
      <c r="N20" s="22">
        <f>B20+D20+F20+H20+J20</f>
        <v>159437490</v>
      </c>
      <c r="P20" s="5" t="s">
        <v>0</v>
      </c>
      <c r="Q20" s="42">
        <f>Q19+R19</f>
        <v>23409</v>
      </c>
      <c r="R20" s="43"/>
      <c r="S20" s="42">
        <f>S19+T19</f>
        <v>1455</v>
      </c>
      <c r="T20" s="43"/>
      <c r="U20" s="42">
        <f>U19+V19</f>
        <v>3060</v>
      </c>
      <c r="V20" s="43"/>
      <c r="W20" s="42">
        <f>W19+X19</f>
        <v>18016</v>
      </c>
      <c r="X20" s="43"/>
      <c r="Y20" s="42">
        <f>Y19+Z19</f>
        <v>4001</v>
      </c>
      <c r="Z20" s="43"/>
      <c r="AA20" s="42">
        <f>AA19+AB19</f>
        <v>49941</v>
      </c>
      <c r="AB20" s="43"/>
      <c r="AC20" s="23">
        <f>Q20+S20+U20+W20+Y20</f>
        <v>49941</v>
      </c>
      <c r="AE20" s="5" t="s">
        <v>0</v>
      </c>
      <c r="AF20" s="44">
        <f>IFERROR(B20/Q20,"N.A.")</f>
        <v>4636.8306207014393</v>
      </c>
      <c r="AG20" s="45"/>
      <c r="AH20" s="44">
        <f>IFERROR(D20/S20,"N.A.")</f>
        <v>6196.432989690722</v>
      </c>
      <c r="AI20" s="45"/>
      <c r="AJ20" s="44">
        <f>IFERROR(F20/U20,"N.A.")</f>
        <v>6219.9934640522879</v>
      </c>
      <c r="AK20" s="45"/>
      <c r="AL20" s="44">
        <f>IFERROR(H20/W20,"N.A.")</f>
        <v>1268.0357460035525</v>
      </c>
      <c r="AM20" s="45"/>
      <c r="AN20" s="44">
        <f>IFERROR(J20/Y20,"N.A.")</f>
        <v>0</v>
      </c>
      <c r="AO20" s="45"/>
      <c r="AP20" s="44">
        <f>IFERROR(L20/AA20,"N.A.")</f>
        <v>3192.5169700246292</v>
      </c>
      <c r="AQ20" s="45"/>
      <c r="AR20" s="16">
        <f>IFERROR(N20/AC20, "N.A.")</f>
        <v>3192.5169700246292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14463059.999999996</v>
      </c>
      <c r="C27" s="2"/>
      <c r="D27" s="2">
        <v>4738170</v>
      </c>
      <c r="E27" s="2"/>
      <c r="F27" s="2">
        <v>8958280</v>
      </c>
      <c r="G27" s="2"/>
      <c r="H27" s="2">
        <v>7175853.9999999991</v>
      </c>
      <c r="I27" s="2"/>
      <c r="J27" s="2">
        <v>0</v>
      </c>
      <c r="K27" s="2"/>
      <c r="L27" s="1">
        <f>B27+D27+F27+H27+J27</f>
        <v>35335363.999999993</v>
      </c>
      <c r="M27" s="13">
        <f>C27+E27+G27+I27+K27</f>
        <v>0</v>
      </c>
      <c r="N27" s="14">
        <f>L27+M27</f>
        <v>35335363.999999993</v>
      </c>
      <c r="P27" s="3" t="s">
        <v>12</v>
      </c>
      <c r="Q27" s="2">
        <v>2723</v>
      </c>
      <c r="R27" s="2">
        <v>0</v>
      </c>
      <c r="S27" s="2">
        <v>773</v>
      </c>
      <c r="T27" s="2">
        <v>0</v>
      </c>
      <c r="U27" s="2">
        <v>1564</v>
      </c>
      <c r="V27" s="2">
        <v>0</v>
      </c>
      <c r="W27" s="2">
        <v>2470</v>
      </c>
      <c r="X27" s="2">
        <v>0</v>
      </c>
      <c r="Y27" s="2">
        <v>171</v>
      </c>
      <c r="Z27" s="2">
        <v>0</v>
      </c>
      <c r="AA27" s="1">
        <f>Q27+S27+U27+W27+Y27</f>
        <v>7701</v>
      </c>
      <c r="AB27" s="13">
        <f>R27+T27+V27+X27+Z27</f>
        <v>0</v>
      </c>
      <c r="AC27" s="14">
        <f>AA27+AB27</f>
        <v>7701</v>
      </c>
      <c r="AE27" s="3" t="s">
        <v>12</v>
      </c>
      <c r="AF27" s="2">
        <f>IFERROR(B27/Q27, "N.A.")</f>
        <v>5311.4432611090697</v>
      </c>
      <c r="AG27" s="2" t="str">
        <f t="shared" ref="AG27:AR31" si="15">IFERROR(C27/R27, "N.A.")</f>
        <v>N.A.</v>
      </c>
      <c r="AH27" s="2">
        <f t="shared" si="15"/>
        <v>6129.5860284605433</v>
      </c>
      <c r="AI27" s="2" t="str">
        <f t="shared" si="15"/>
        <v>N.A.</v>
      </c>
      <c r="AJ27" s="2">
        <f t="shared" si="15"/>
        <v>5727.8005115089518</v>
      </c>
      <c r="AK27" s="2" t="str">
        <f t="shared" si="15"/>
        <v>N.A.</v>
      </c>
      <c r="AL27" s="2">
        <f t="shared" si="15"/>
        <v>2905.2040485829957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4588.4124139722107</v>
      </c>
      <c r="AQ27" s="13" t="str">
        <f t="shared" si="15"/>
        <v>N.A.</v>
      </c>
      <c r="AR27" s="14">
        <f t="shared" si="15"/>
        <v>4588.4124139722107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24130580</v>
      </c>
      <c r="C29" s="2">
        <v>24743460</v>
      </c>
      <c r="D29" s="2"/>
      <c r="E29" s="2">
        <v>4277640</v>
      </c>
      <c r="F29" s="2"/>
      <c r="G29" s="2">
        <v>10074900</v>
      </c>
      <c r="H29" s="2"/>
      <c r="I29" s="2">
        <v>4608540</v>
      </c>
      <c r="J29" s="2"/>
      <c r="K29" s="2"/>
      <c r="L29" s="1">
        <f t="shared" si="16"/>
        <v>24130580</v>
      </c>
      <c r="M29" s="13">
        <f t="shared" si="16"/>
        <v>43704540</v>
      </c>
      <c r="N29" s="14">
        <f t="shared" si="17"/>
        <v>67835120</v>
      </c>
      <c r="P29" s="3" t="s">
        <v>14</v>
      </c>
      <c r="Q29" s="2">
        <v>4467</v>
      </c>
      <c r="R29" s="2">
        <v>5704</v>
      </c>
      <c r="S29" s="2">
        <v>0</v>
      </c>
      <c r="T29" s="2">
        <v>511</v>
      </c>
      <c r="U29" s="2">
        <v>0</v>
      </c>
      <c r="V29" s="2">
        <v>904</v>
      </c>
      <c r="W29" s="2">
        <v>0</v>
      </c>
      <c r="X29" s="2">
        <v>1437</v>
      </c>
      <c r="Y29" s="2">
        <v>0</v>
      </c>
      <c r="Z29" s="2">
        <v>0</v>
      </c>
      <c r="AA29" s="1">
        <f t="shared" si="18"/>
        <v>4467</v>
      </c>
      <c r="AB29" s="13">
        <f t="shared" si="18"/>
        <v>8556</v>
      </c>
      <c r="AC29" s="14">
        <f t="shared" si="19"/>
        <v>13023</v>
      </c>
      <c r="AE29" s="3" t="s">
        <v>14</v>
      </c>
      <c r="AF29" s="2">
        <f t="shared" si="20"/>
        <v>5401.965524960824</v>
      </c>
      <c r="AG29" s="2">
        <f t="shared" si="15"/>
        <v>4337.9137447405328</v>
      </c>
      <c r="AH29" s="2" t="str">
        <f t="shared" si="15"/>
        <v>N.A.</v>
      </c>
      <c r="AI29" s="2">
        <f t="shared" si="15"/>
        <v>8371.1154598825833</v>
      </c>
      <c r="AJ29" s="2" t="str">
        <f t="shared" si="15"/>
        <v>N.A.</v>
      </c>
      <c r="AK29" s="2">
        <f t="shared" si="15"/>
        <v>11144.800884955752</v>
      </c>
      <c r="AL29" s="2" t="str">
        <f t="shared" si="15"/>
        <v>N.A.</v>
      </c>
      <c r="AM29" s="2">
        <f t="shared" si="15"/>
        <v>3207.0563674321502</v>
      </c>
      <c r="AN29" s="2" t="str">
        <f t="shared" si="15"/>
        <v>N.A.</v>
      </c>
      <c r="AO29" s="2" t="str">
        <f t="shared" si="15"/>
        <v>N.A.</v>
      </c>
      <c r="AP29" s="15">
        <f t="shared" si="15"/>
        <v>5401.965524960824</v>
      </c>
      <c r="AQ29" s="13">
        <f t="shared" si="15"/>
        <v>5108.0575035063111</v>
      </c>
      <c r="AR29" s="14">
        <f t="shared" si="15"/>
        <v>5208.870459955463</v>
      </c>
    </row>
    <row r="30" spans="1:44" ht="15" customHeight="1" thickBot="1" x14ac:dyDescent="0.3">
      <c r="A30" s="3" t="s">
        <v>15</v>
      </c>
      <c r="B30" s="2">
        <v>3544956</v>
      </c>
      <c r="C30" s="2"/>
      <c r="D30" s="2">
        <v>0</v>
      </c>
      <c r="E30" s="2"/>
      <c r="F30" s="2"/>
      <c r="G30" s="2">
        <v>0</v>
      </c>
      <c r="H30" s="2">
        <v>1142973</v>
      </c>
      <c r="I30" s="2"/>
      <c r="J30" s="2">
        <v>0</v>
      </c>
      <c r="K30" s="2"/>
      <c r="L30" s="1">
        <f t="shared" si="16"/>
        <v>4687929</v>
      </c>
      <c r="M30" s="13">
        <f t="shared" si="16"/>
        <v>0</v>
      </c>
      <c r="N30" s="14">
        <f t="shared" si="17"/>
        <v>4687929</v>
      </c>
      <c r="P30" s="3" t="s">
        <v>15</v>
      </c>
      <c r="Q30" s="2">
        <v>690</v>
      </c>
      <c r="R30" s="2">
        <v>0</v>
      </c>
      <c r="S30" s="2">
        <v>171</v>
      </c>
      <c r="T30" s="2">
        <v>0</v>
      </c>
      <c r="U30" s="2">
        <v>0</v>
      </c>
      <c r="V30" s="2">
        <v>296</v>
      </c>
      <c r="W30" s="2">
        <v>8713</v>
      </c>
      <c r="X30" s="2">
        <v>0</v>
      </c>
      <c r="Y30" s="2">
        <v>1868</v>
      </c>
      <c r="Z30" s="2">
        <v>0</v>
      </c>
      <c r="AA30" s="1">
        <f t="shared" si="18"/>
        <v>11442</v>
      </c>
      <c r="AB30" s="13">
        <f t="shared" si="18"/>
        <v>296</v>
      </c>
      <c r="AC30" s="21">
        <f t="shared" si="19"/>
        <v>11738</v>
      </c>
      <c r="AE30" s="3" t="s">
        <v>15</v>
      </c>
      <c r="AF30" s="2">
        <f t="shared" si="20"/>
        <v>5137.6173913043476</v>
      </c>
      <c r="AG30" s="2" t="str">
        <f t="shared" si="15"/>
        <v>N.A.</v>
      </c>
      <c r="AH30" s="2">
        <f t="shared" si="15"/>
        <v>0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131.18019051991277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409.71237545883588</v>
      </c>
      <c r="AQ30" s="13">
        <f t="shared" si="15"/>
        <v>0</v>
      </c>
      <c r="AR30" s="14">
        <f t="shared" si="15"/>
        <v>399.38055886863179</v>
      </c>
    </row>
    <row r="31" spans="1:44" ht="15" customHeight="1" thickBot="1" x14ac:dyDescent="0.3">
      <c r="A31" s="4" t="s">
        <v>16</v>
      </c>
      <c r="B31" s="2">
        <v>42138595.999999993</v>
      </c>
      <c r="C31" s="2">
        <v>24743460</v>
      </c>
      <c r="D31" s="2">
        <v>4738170</v>
      </c>
      <c r="E31" s="2">
        <v>4277640</v>
      </c>
      <c r="F31" s="2">
        <v>8958280</v>
      </c>
      <c r="G31" s="2">
        <v>10074900</v>
      </c>
      <c r="H31" s="2">
        <v>8318827</v>
      </c>
      <c r="I31" s="2">
        <v>4608540</v>
      </c>
      <c r="J31" s="2">
        <v>0</v>
      </c>
      <c r="K31" s="2"/>
      <c r="L31" s="1">
        <f t="shared" ref="L31" si="21">B31+D31+F31+H31+J31</f>
        <v>64153872.999999993</v>
      </c>
      <c r="M31" s="13">
        <f t="shared" ref="M31" si="22">C31+E31+G31+I31+K31</f>
        <v>43704540</v>
      </c>
      <c r="N31" s="21">
        <f t="shared" ref="N31" si="23">L31+M31</f>
        <v>107858413</v>
      </c>
      <c r="P31" s="4" t="s">
        <v>16</v>
      </c>
      <c r="Q31" s="2">
        <v>7880</v>
      </c>
      <c r="R31" s="2">
        <v>5704</v>
      </c>
      <c r="S31" s="2">
        <v>944</v>
      </c>
      <c r="T31" s="2">
        <v>511</v>
      </c>
      <c r="U31" s="2">
        <v>1564</v>
      </c>
      <c r="V31" s="2">
        <v>1200</v>
      </c>
      <c r="W31" s="2">
        <v>11183</v>
      </c>
      <c r="X31" s="2">
        <v>1437</v>
      </c>
      <c r="Y31" s="2">
        <v>2039</v>
      </c>
      <c r="Z31" s="2">
        <v>0</v>
      </c>
      <c r="AA31" s="1">
        <f t="shared" ref="AA31" si="24">Q31+S31+U31+W31+Y31</f>
        <v>23610</v>
      </c>
      <c r="AB31" s="13">
        <f t="shared" ref="AB31" si="25">R31+T31+V31+X31+Z31</f>
        <v>8852</v>
      </c>
      <c r="AC31" s="14">
        <f t="shared" ref="AC31" si="26">AA31+AB31</f>
        <v>32462</v>
      </c>
      <c r="AE31" s="4" t="s">
        <v>16</v>
      </c>
      <c r="AF31" s="2">
        <f t="shared" si="20"/>
        <v>5347.5375634517759</v>
      </c>
      <c r="AG31" s="2">
        <f t="shared" si="15"/>
        <v>4337.9137447405328</v>
      </c>
      <c r="AH31" s="2">
        <f t="shared" si="15"/>
        <v>5019.2478813559319</v>
      </c>
      <c r="AI31" s="2">
        <f t="shared" si="15"/>
        <v>8371.1154598825833</v>
      </c>
      <c r="AJ31" s="2">
        <f t="shared" si="15"/>
        <v>5727.8005115089518</v>
      </c>
      <c r="AK31" s="2">
        <f t="shared" si="15"/>
        <v>8395.75</v>
      </c>
      <c r="AL31" s="2">
        <f t="shared" si="15"/>
        <v>743.88151658767777</v>
      </c>
      <c r="AM31" s="2">
        <f t="shared" si="15"/>
        <v>3207.0563674321502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2717.2330792037269</v>
      </c>
      <c r="AQ31" s="13">
        <f t="shared" ref="AQ31" si="28">IFERROR(M31/AB31, "N.A.")</f>
        <v>4937.2503389064614</v>
      </c>
      <c r="AR31" s="14">
        <f t="shared" ref="AR31" si="29">IFERROR(N31/AC31, "N.A.")</f>
        <v>3322.6052923418151</v>
      </c>
    </row>
    <row r="32" spans="1:44" ht="15" customHeight="1" thickBot="1" x14ac:dyDescent="0.3">
      <c r="A32" s="5" t="s">
        <v>0</v>
      </c>
      <c r="B32" s="42">
        <f>B31+C31</f>
        <v>66882055.999999993</v>
      </c>
      <c r="C32" s="43"/>
      <c r="D32" s="42">
        <f>D31+E31</f>
        <v>9015810</v>
      </c>
      <c r="E32" s="43"/>
      <c r="F32" s="42">
        <f>F31+G31</f>
        <v>19033180</v>
      </c>
      <c r="G32" s="43"/>
      <c r="H32" s="42">
        <f>H31+I31</f>
        <v>12927367</v>
      </c>
      <c r="I32" s="43"/>
      <c r="J32" s="42">
        <f>J31+K31</f>
        <v>0</v>
      </c>
      <c r="K32" s="43"/>
      <c r="L32" s="42">
        <f>L31+M31</f>
        <v>107858413</v>
      </c>
      <c r="M32" s="46"/>
      <c r="N32" s="22">
        <f>B32+D32+F32+H32+J32</f>
        <v>107858413</v>
      </c>
      <c r="P32" s="5" t="s">
        <v>0</v>
      </c>
      <c r="Q32" s="42">
        <f>Q31+R31</f>
        <v>13584</v>
      </c>
      <c r="R32" s="43"/>
      <c r="S32" s="42">
        <f>S31+T31</f>
        <v>1455</v>
      </c>
      <c r="T32" s="43"/>
      <c r="U32" s="42">
        <f>U31+V31</f>
        <v>2764</v>
      </c>
      <c r="V32" s="43"/>
      <c r="W32" s="42">
        <f>W31+X31</f>
        <v>12620</v>
      </c>
      <c r="X32" s="43"/>
      <c r="Y32" s="42">
        <f>Y31+Z31</f>
        <v>2039</v>
      </c>
      <c r="Z32" s="43"/>
      <c r="AA32" s="42">
        <f>AA31+AB31</f>
        <v>32462</v>
      </c>
      <c r="AB32" s="43"/>
      <c r="AC32" s="23">
        <f>Q32+S32+U32+W32+Y32</f>
        <v>32462</v>
      </c>
      <c r="AE32" s="5" t="s">
        <v>0</v>
      </c>
      <c r="AF32" s="44">
        <f>IFERROR(B32/Q32,"N.A.")</f>
        <v>4923.5906949352175</v>
      </c>
      <c r="AG32" s="45"/>
      <c r="AH32" s="44">
        <f>IFERROR(D32/S32,"N.A.")</f>
        <v>6196.432989690722</v>
      </c>
      <c r="AI32" s="45"/>
      <c r="AJ32" s="44">
        <f>IFERROR(F32/U32,"N.A.")</f>
        <v>6886.0998552821993</v>
      </c>
      <c r="AK32" s="45"/>
      <c r="AL32" s="44">
        <f>IFERROR(H32/W32,"N.A.")</f>
        <v>1024.3555467511885</v>
      </c>
      <c r="AM32" s="45"/>
      <c r="AN32" s="44">
        <f>IFERROR(J32/Y32,"N.A.")</f>
        <v>0</v>
      </c>
      <c r="AO32" s="45"/>
      <c r="AP32" s="44">
        <f>IFERROR(L32/AA32,"N.A.")</f>
        <v>3322.6052923418151</v>
      </c>
      <c r="AQ32" s="45"/>
      <c r="AR32" s="16">
        <f>IFERROR(N32/AC32, "N.A.")</f>
        <v>3322.6052923418151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1246656</v>
      </c>
      <c r="C39" s="2"/>
      <c r="D39" s="2"/>
      <c r="E39" s="2"/>
      <c r="F39" s="2"/>
      <c r="G39" s="2"/>
      <c r="H39" s="2">
        <v>7790565.0000000009</v>
      </c>
      <c r="I39" s="2"/>
      <c r="J39" s="2">
        <v>0</v>
      </c>
      <c r="K39" s="2"/>
      <c r="L39" s="1">
        <f>B39+D39+F39+H39+J39</f>
        <v>9037221</v>
      </c>
      <c r="M39" s="13">
        <f>C39+E39+G39+I39+K39</f>
        <v>0</v>
      </c>
      <c r="N39" s="14">
        <f>L39+M39</f>
        <v>9037221</v>
      </c>
      <c r="P39" s="3" t="s">
        <v>12</v>
      </c>
      <c r="Q39" s="2">
        <v>614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4321</v>
      </c>
      <c r="X39" s="2">
        <v>0</v>
      </c>
      <c r="Y39" s="2">
        <v>807</v>
      </c>
      <c r="Z39" s="2">
        <v>0</v>
      </c>
      <c r="AA39" s="1">
        <f>Q39+S39+U39+W39+Y39</f>
        <v>5742</v>
      </c>
      <c r="AB39" s="13">
        <f>R39+T39+V39+X39+Z39</f>
        <v>0</v>
      </c>
      <c r="AC39" s="14">
        <f>AA39+AB39</f>
        <v>5742</v>
      </c>
      <c r="AE39" s="3" t="s">
        <v>12</v>
      </c>
      <c r="AF39" s="2">
        <f>IFERROR(B39/Q39, "N.A.")</f>
        <v>2030.3843648208469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1802.9541772737794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1573.880355276907</v>
      </c>
      <c r="AQ39" s="13" t="str">
        <f t="shared" si="30"/>
        <v>N.A.</v>
      </c>
      <c r="AR39" s="14">
        <f t="shared" si="30"/>
        <v>1573.880355276907</v>
      </c>
    </row>
    <row r="40" spans="1:44" ht="15" customHeight="1" thickBot="1" x14ac:dyDescent="0.3">
      <c r="A40" s="3" t="s">
        <v>13</v>
      </c>
      <c r="B40" s="2">
        <v>5272500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5272500</v>
      </c>
      <c r="M40" s="13">
        <f t="shared" si="31"/>
        <v>0</v>
      </c>
      <c r="N40" s="14">
        <f t="shared" ref="N40:N42" si="32">L40+M40</f>
        <v>5272500</v>
      </c>
      <c r="P40" s="3" t="s">
        <v>13</v>
      </c>
      <c r="Q40" s="2">
        <v>1406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1406</v>
      </c>
      <c r="AB40" s="13">
        <f t="shared" si="33"/>
        <v>0</v>
      </c>
      <c r="AC40" s="14">
        <f t="shared" ref="AC40:AC42" si="34">AA40+AB40</f>
        <v>1406</v>
      </c>
      <c r="AE40" s="3" t="s">
        <v>13</v>
      </c>
      <c r="AF40" s="2">
        <f t="shared" ref="AF40:AF43" si="35">IFERROR(B40/Q40, "N.A.")</f>
        <v>3750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3750</v>
      </c>
      <c r="AQ40" s="13" t="str">
        <f t="shared" si="30"/>
        <v>N.A.</v>
      </c>
      <c r="AR40" s="14">
        <f t="shared" si="30"/>
        <v>3750</v>
      </c>
    </row>
    <row r="41" spans="1:44" ht="15" customHeight="1" thickBot="1" x14ac:dyDescent="0.3">
      <c r="A41" s="3" t="s">
        <v>14</v>
      </c>
      <c r="B41" s="2">
        <v>9245140</v>
      </c>
      <c r="C41" s="2">
        <v>24947215.999999993</v>
      </c>
      <c r="D41" s="2"/>
      <c r="E41" s="2"/>
      <c r="F41" s="2"/>
      <c r="G41" s="2">
        <v>0</v>
      </c>
      <c r="H41" s="2"/>
      <c r="I41" s="2">
        <v>2127000</v>
      </c>
      <c r="J41" s="2">
        <v>0</v>
      </c>
      <c r="K41" s="2"/>
      <c r="L41" s="1">
        <f t="shared" si="31"/>
        <v>9245140</v>
      </c>
      <c r="M41" s="13">
        <f t="shared" si="31"/>
        <v>27074215.999999993</v>
      </c>
      <c r="N41" s="14">
        <f t="shared" si="32"/>
        <v>36319355.999999993</v>
      </c>
      <c r="P41" s="3" t="s">
        <v>14</v>
      </c>
      <c r="Q41" s="2">
        <v>2607</v>
      </c>
      <c r="R41" s="2">
        <v>5008</v>
      </c>
      <c r="S41" s="2">
        <v>0</v>
      </c>
      <c r="T41" s="2">
        <v>0</v>
      </c>
      <c r="U41" s="2">
        <v>0</v>
      </c>
      <c r="V41" s="2">
        <v>296</v>
      </c>
      <c r="W41" s="2">
        <v>0</v>
      </c>
      <c r="X41" s="2">
        <v>1075</v>
      </c>
      <c r="Y41" s="2">
        <v>954</v>
      </c>
      <c r="Z41" s="2">
        <v>0</v>
      </c>
      <c r="AA41" s="1">
        <f t="shared" si="33"/>
        <v>3561</v>
      </c>
      <c r="AB41" s="13">
        <f t="shared" si="33"/>
        <v>6379</v>
      </c>
      <c r="AC41" s="14">
        <f t="shared" si="34"/>
        <v>9940</v>
      </c>
      <c r="AE41" s="3" t="s">
        <v>14</v>
      </c>
      <c r="AF41" s="2">
        <f t="shared" si="35"/>
        <v>3546.2754123513619</v>
      </c>
      <c r="AG41" s="2">
        <f t="shared" si="30"/>
        <v>4981.4728434504777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0</v>
      </c>
      <c r="AL41" s="2" t="str">
        <f t="shared" si="30"/>
        <v>N.A.</v>
      </c>
      <c r="AM41" s="2">
        <f t="shared" si="30"/>
        <v>1978.6046511627908</v>
      </c>
      <c r="AN41" s="2">
        <f t="shared" si="30"/>
        <v>0</v>
      </c>
      <c r="AO41" s="2" t="str">
        <f t="shared" si="30"/>
        <v>N.A.</v>
      </c>
      <c r="AP41" s="15">
        <f t="shared" si="30"/>
        <v>2596.2201628755965</v>
      </c>
      <c r="AQ41" s="13">
        <f t="shared" si="30"/>
        <v>4244.2727700266487</v>
      </c>
      <c r="AR41" s="14">
        <f t="shared" si="30"/>
        <v>3653.8587525150897</v>
      </c>
    </row>
    <row r="42" spans="1:44" ht="15" customHeight="1" thickBot="1" x14ac:dyDescent="0.3">
      <c r="A42" s="3" t="s">
        <v>15</v>
      </c>
      <c r="B42" s="2">
        <v>950000</v>
      </c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31"/>
        <v>950000</v>
      </c>
      <c r="M42" s="13">
        <f t="shared" si="31"/>
        <v>0</v>
      </c>
      <c r="N42" s="14">
        <f t="shared" si="32"/>
        <v>950000</v>
      </c>
      <c r="P42" s="3" t="s">
        <v>15</v>
      </c>
      <c r="Q42" s="2">
        <v>190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201</v>
      </c>
      <c r="Z42" s="2">
        <v>0</v>
      </c>
      <c r="AA42" s="1">
        <f t="shared" si="33"/>
        <v>391</v>
      </c>
      <c r="AB42" s="13">
        <f t="shared" si="33"/>
        <v>0</v>
      </c>
      <c r="AC42" s="14">
        <f t="shared" si="34"/>
        <v>391</v>
      </c>
      <c r="AE42" s="3" t="s">
        <v>15</v>
      </c>
      <c r="AF42" s="2">
        <f t="shared" si="35"/>
        <v>5000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2429.6675191815857</v>
      </c>
      <c r="AQ42" s="13" t="str">
        <f t="shared" si="30"/>
        <v>N.A.</v>
      </c>
      <c r="AR42" s="14">
        <f t="shared" si="30"/>
        <v>2429.6675191815857</v>
      </c>
    </row>
    <row r="43" spans="1:44" ht="15" customHeight="1" thickBot="1" x14ac:dyDescent="0.3">
      <c r="A43" s="4" t="s">
        <v>16</v>
      </c>
      <c r="B43" s="2">
        <v>16714296</v>
      </c>
      <c r="C43" s="2">
        <v>24947215.999999993</v>
      </c>
      <c r="D43" s="2"/>
      <c r="E43" s="2"/>
      <c r="F43" s="2"/>
      <c r="G43" s="2">
        <v>0</v>
      </c>
      <c r="H43" s="2">
        <v>7790565.0000000009</v>
      </c>
      <c r="I43" s="2">
        <v>2127000</v>
      </c>
      <c r="J43" s="2">
        <v>0</v>
      </c>
      <c r="K43" s="2"/>
      <c r="L43" s="1">
        <f t="shared" ref="L43" si="36">B43+D43+F43+H43+J43</f>
        <v>24504861</v>
      </c>
      <c r="M43" s="13">
        <f t="shared" ref="M43" si="37">C43+E43+G43+I43+K43</f>
        <v>27074215.999999993</v>
      </c>
      <c r="N43" s="21">
        <f t="shared" ref="N43" si="38">L43+M43</f>
        <v>51579076.999999993</v>
      </c>
      <c r="P43" s="4" t="s">
        <v>16</v>
      </c>
      <c r="Q43" s="2">
        <v>4817</v>
      </c>
      <c r="R43" s="2">
        <v>5008</v>
      </c>
      <c r="S43" s="2">
        <v>0</v>
      </c>
      <c r="T43" s="2">
        <v>0</v>
      </c>
      <c r="U43" s="2">
        <v>0</v>
      </c>
      <c r="V43" s="2">
        <v>296</v>
      </c>
      <c r="W43" s="2">
        <v>4321</v>
      </c>
      <c r="X43" s="2">
        <v>1075</v>
      </c>
      <c r="Y43" s="2">
        <v>1962</v>
      </c>
      <c r="Z43" s="2">
        <v>0</v>
      </c>
      <c r="AA43" s="1">
        <f t="shared" ref="AA43" si="39">Q43+S43+U43+W43+Y43</f>
        <v>11100</v>
      </c>
      <c r="AB43" s="13">
        <f t="shared" ref="AB43" si="40">R43+T43+V43+X43+Z43</f>
        <v>6379</v>
      </c>
      <c r="AC43" s="21">
        <f t="shared" ref="AC43" si="41">AA43+AB43</f>
        <v>17479</v>
      </c>
      <c r="AE43" s="4" t="s">
        <v>16</v>
      </c>
      <c r="AF43" s="2">
        <f t="shared" si="35"/>
        <v>3469.8559269254724</v>
      </c>
      <c r="AG43" s="2">
        <f t="shared" si="30"/>
        <v>4981.4728434504777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0</v>
      </c>
      <c r="AL43" s="2">
        <f t="shared" si="30"/>
        <v>1802.9541772737794</v>
      </c>
      <c r="AM43" s="2">
        <f t="shared" si="30"/>
        <v>1978.6046511627908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2207.6451351351352</v>
      </c>
      <c r="AQ43" s="13">
        <f t="shared" ref="AQ43" si="43">IFERROR(M43/AB43, "N.A.")</f>
        <v>4244.2727700266487</v>
      </c>
      <c r="AR43" s="14">
        <f t="shared" ref="AR43" si="44">IFERROR(N43/AC43, "N.A.")</f>
        <v>2950.9169288860917</v>
      </c>
    </row>
    <row r="44" spans="1:44" ht="15" customHeight="1" thickBot="1" x14ac:dyDescent="0.3">
      <c r="A44" s="5" t="s">
        <v>0</v>
      </c>
      <c r="B44" s="42">
        <f>B43+C43</f>
        <v>41661511.999999993</v>
      </c>
      <c r="C44" s="43"/>
      <c r="D44" s="42">
        <f>D43+E43</f>
        <v>0</v>
      </c>
      <c r="E44" s="43"/>
      <c r="F44" s="42">
        <f>F43+G43</f>
        <v>0</v>
      </c>
      <c r="G44" s="43"/>
      <c r="H44" s="42">
        <f>H43+I43</f>
        <v>9917565</v>
      </c>
      <c r="I44" s="43"/>
      <c r="J44" s="42">
        <f>J43+K43</f>
        <v>0</v>
      </c>
      <c r="K44" s="43"/>
      <c r="L44" s="42">
        <f>L43+M43</f>
        <v>51579076.999999993</v>
      </c>
      <c r="M44" s="46"/>
      <c r="N44" s="22">
        <f>B44+D44+F44+H44+J44</f>
        <v>51579076.999999993</v>
      </c>
      <c r="P44" s="5" t="s">
        <v>0</v>
      </c>
      <c r="Q44" s="42">
        <f>Q43+R43</f>
        <v>9825</v>
      </c>
      <c r="R44" s="43"/>
      <c r="S44" s="42">
        <f>S43+T43</f>
        <v>0</v>
      </c>
      <c r="T44" s="43"/>
      <c r="U44" s="42">
        <f>U43+V43</f>
        <v>296</v>
      </c>
      <c r="V44" s="43"/>
      <c r="W44" s="42">
        <f>W43+X43</f>
        <v>5396</v>
      </c>
      <c r="X44" s="43"/>
      <c r="Y44" s="42">
        <f>Y43+Z43</f>
        <v>1962</v>
      </c>
      <c r="Z44" s="43"/>
      <c r="AA44" s="42">
        <f>AA43+AB43</f>
        <v>17479</v>
      </c>
      <c r="AB44" s="46"/>
      <c r="AC44" s="22">
        <f>Q44+S44+U44+W44+Y44</f>
        <v>17479</v>
      </c>
      <c r="AE44" s="5" t="s">
        <v>0</v>
      </c>
      <c r="AF44" s="44">
        <f>IFERROR(B44/Q44,"N.A.")</f>
        <v>4240.3574554707375</v>
      </c>
      <c r="AG44" s="45"/>
      <c r="AH44" s="44" t="str">
        <f>IFERROR(D44/S44,"N.A.")</f>
        <v>N.A.</v>
      </c>
      <c r="AI44" s="45"/>
      <c r="AJ44" s="44">
        <f>IFERROR(F44/U44,"N.A.")</f>
        <v>0</v>
      </c>
      <c r="AK44" s="45"/>
      <c r="AL44" s="44">
        <f>IFERROR(H44/W44,"N.A.")</f>
        <v>1837.9475537435137</v>
      </c>
      <c r="AM44" s="45"/>
      <c r="AN44" s="44">
        <f>IFERROR(J44/Y44,"N.A.")</f>
        <v>0</v>
      </c>
      <c r="AO44" s="45"/>
      <c r="AP44" s="44">
        <f>IFERROR(L44/AA44,"N.A.")</f>
        <v>2950.9169288860917</v>
      </c>
      <c r="AQ44" s="45"/>
      <c r="AR44" s="16">
        <f>IFERROR(N44/AC44, "N.A.")</f>
        <v>2950.9169288860917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5098080</v>
      </c>
      <c r="C15" s="2"/>
      <c r="D15" s="2">
        <v>3594000</v>
      </c>
      <c r="E15" s="2"/>
      <c r="F15" s="2">
        <v>2889600</v>
      </c>
      <c r="G15" s="2"/>
      <c r="H15" s="2">
        <v>16015400</v>
      </c>
      <c r="I15" s="2"/>
      <c r="J15" s="2">
        <v>0</v>
      </c>
      <c r="K15" s="2"/>
      <c r="L15" s="1">
        <f>B15+D15+F15+H15+J15</f>
        <v>27597080</v>
      </c>
      <c r="M15" s="13">
        <f>C15+E15+G15+I15+K15</f>
        <v>0</v>
      </c>
      <c r="N15" s="14">
        <f>L15+M15</f>
        <v>27597080</v>
      </c>
      <c r="P15" s="3" t="s">
        <v>12</v>
      </c>
      <c r="Q15" s="2">
        <v>733</v>
      </c>
      <c r="R15" s="2">
        <v>0</v>
      </c>
      <c r="S15" s="2">
        <v>498</v>
      </c>
      <c r="T15" s="2">
        <v>0</v>
      </c>
      <c r="U15" s="2">
        <v>192</v>
      </c>
      <c r="V15" s="2">
        <v>0</v>
      </c>
      <c r="W15" s="2">
        <v>1445</v>
      </c>
      <c r="X15" s="2">
        <v>0</v>
      </c>
      <c r="Y15" s="2">
        <v>192</v>
      </c>
      <c r="Z15" s="2">
        <v>0</v>
      </c>
      <c r="AA15" s="1">
        <f>Q15+S15+U15+W15+Y15</f>
        <v>3060</v>
      </c>
      <c r="AB15" s="13">
        <f>R15+T15+V15+X15+Z15</f>
        <v>0</v>
      </c>
      <c r="AC15" s="14">
        <f>AA15+AB15</f>
        <v>3060</v>
      </c>
      <c r="AE15" s="3" t="s">
        <v>12</v>
      </c>
      <c r="AF15" s="2">
        <f>IFERROR(B15/Q15, "N.A.")</f>
        <v>6955.0886766712138</v>
      </c>
      <c r="AG15" s="2" t="str">
        <f t="shared" ref="AG15:AR19" si="0">IFERROR(C15/R15, "N.A.")</f>
        <v>N.A.</v>
      </c>
      <c r="AH15" s="2">
        <f t="shared" si="0"/>
        <v>7216.8674698795185</v>
      </c>
      <c r="AI15" s="2" t="str">
        <f t="shared" si="0"/>
        <v>N.A.</v>
      </c>
      <c r="AJ15" s="2">
        <f t="shared" si="0"/>
        <v>15050</v>
      </c>
      <c r="AK15" s="2" t="str">
        <f t="shared" si="0"/>
        <v>N.A.</v>
      </c>
      <c r="AL15" s="2">
        <f t="shared" si="0"/>
        <v>11083.321799307958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9018.6535947712418</v>
      </c>
      <c r="AQ15" s="13" t="str">
        <f t="shared" si="0"/>
        <v>N.A.</v>
      </c>
      <c r="AR15" s="14">
        <f t="shared" si="0"/>
        <v>9018.6535947712418</v>
      </c>
    </row>
    <row r="16" spans="1:44" ht="15" customHeight="1" thickBot="1" x14ac:dyDescent="0.3">
      <c r="A16" s="3" t="s">
        <v>13</v>
      </c>
      <c r="B16" s="2">
        <v>2203320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2203320</v>
      </c>
      <c r="M16" s="13">
        <f t="shared" si="1"/>
        <v>0</v>
      </c>
      <c r="N16" s="14">
        <f t="shared" ref="N16:N18" si="2">L16+M16</f>
        <v>2203320</v>
      </c>
      <c r="P16" s="3" t="s">
        <v>13</v>
      </c>
      <c r="Q16" s="2">
        <v>427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427</v>
      </c>
      <c r="AB16" s="13">
        <f t="shared" si="3"/>
        <v>0</v>
      </c>
      <c r="AC16" s="14">
        <f t="shared" ref="AC16:AC18" si="4">AA16+AB16</f>
        <v>427</v>
      </c>
      <c r="AE16" s="3" t="s">
        <v>13</v>
      </c>
      <c r="AF16" s="2">
        <f t="shared" ref="AF16:AF19" si="5">IFERROR(B16/Q16, "N.A.")</f>
        <v>5160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5160</v>
      </c>
      <c r="AQ16" s="13" t="str">
        <f t="shared" si="0"/>
        <v>N.A.</v>
      </c>
      <c r="AR16" s="14">
        <f t="shared" si="0"/>
        <v>5160</v>
      </c>
    </row>
    <row r="17" spans="1:44" ht="15" customHeight="1" thickBot="1" x14ac:dyDescent="0.3">
      <c r="A17" s="3" t="s">
        <v>14</v>
      </c>
      <c r="B17" s="2">
        <v>8339420.0000000009</v>
      </c>
      <c r="C17" s="2">
        <v>32329000.000000004</v>
      </c>
      <c r="D17" s="2">
        <v>12055800</v>
      </c>
      <c r="E17" s="2"/>
      <c r="F17" s="2"/>
      <c r="G17" s="2">
        <v>7061000</v>
      </c>
      <c r="H17" s="2"/>
      <c r="I17" s="2">
        <v>1840400</v>
      </c>
      <c r="J17" s="2">
        <v>0</v>
      </c>
      <c r="K17" s="2"/>
      <c r="L17" s="1">
        <f t="shared" si="1"/>
        <v>20395220</v>
      </c>
      <c r="M17" s="13">
        <f t="shared" si="1"/>
        <v>41230400</v>
      </c>
      <c r="N17" s="14">
        <f t="shared" si="2"/>
        <v>61625620</v>
      </c>
      <c r="P17" s="3" t="s">
        <v>14</v>
      </c>
      <c r="Q17" s="2">
        <v>1531</v>
      </c>
      <c r="R17" s="2">
        <v>3335</v>
      </c>
      <c r="S17" s="2">
        <v>1046</v>
      </c>
      <c r="T17" s="2">
        <v>0</v>
      </c>
      <c r="U17" s="2">
        <v>0</v>
      </c>
      <c r="V17" s="2">
        <v>591</v>
      </c>
      <c r="W17" s="2">
        <v>0</v>
      </c>
      <c r="X17" s="2">
        <v>428</v>
      </c>
      <c r="Y17" s="2">
        <v>428</v>
      </c>
      <c r="Z17" s="2">
        <v>0</v>
      </c>
      <c r="AA17" s="1">
        <f t="shared" si="3"/>
        <v>3005</v>
      </c>
      <c r="AB17" s="13">
        <f t="shared" si="3"/>
        <v>4354</v>
      </c>
      <c r="AC17" s="14">
        <f t="shared" si="4"/>
        <v>7359</v>
      </c>
      <c r="AE17" s="3" t="s">
        <v>14</v>
      </c>
      <c r="AF17" s="2">
        <f t="shared" si="5"/>
        <v>5447.0411495754415</v>
      </c>
      <c r="AG17" s="2">
        <f t="shared" si="0"/>
        <v>9693.8530734632695</v>
      </c>
      <c r="AH17" s="2">
        <f t="shared" si="0"/>
        <v>11525.621414913958</v>
      </c>
      <c r="AI17" s="2" t="str">
        <f t="shared" si="0"/>
        <v>N.A.</v>
      </c>
      <c r="AJ17" s="2" t="str">
        <f t="shared" si="0"/>
        <v>N.A.</v>
      </c>
      <c r="AK17" s="2">
        <f t="shared" si="0"/>
        <v>11947.546531302876</v>
      </c>
      <c r="AL17" s="2" t="str">
        <f t="shared" si="0"/>
        <v>N.A.</v>
      </c>
      <c r="AM17" s="2">
        <f t="shared" si="0"/>
        <v>4300</v>
      </c>
      <c r="AN17" s="2">
        <f t="shared" si="0"/>
        <v>0</v>
      </c>
      <c r="AO17" s="2" t="str">
        <f t="shared" si="0"/>
        <v>N.A.</v>
      </c>
      <c r="AP17" s="15">
        <f t="shared" si="0"/>
        <v>6787.0948419301167</v>
      </c>
      <c r="AQ17" s="13">
        <f t="shared" si="0"/>
        <v>9469.5452457510328</v>
      </c>
      <c r="AR17" s="14">
        <f t="shared" si="0"/>
        <v>8374.1839923902699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21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15640820</v>
      </c>
      <c r="C19" s="2">
        <v>32329000.000000004</v>
      </c>
      <c r="D19" s="2">
        <v>15649799.999999998</v>
      </c>
      <c r="E19" s="2"/>
      <c r="F19" s="2">
        <v>2889600</v>
      </c>
      <c r="G19" s="2">
        <v>7061000</v>
      </c>
      <c r="H19" s="2">
        <v>16015400</v>
      </c>
      <c r="I19" s="2">
        <v>1840400</v>
      </c>
      <c r="J19" s="2">
        <v>0</v>
      </c>
      <c r="K19" s="2"/>
      <c r="L19" s="1">
        <f t="shared" ref="L19" si="6">B19+D19+F19+H19+J19</f>
        <v>50195620</v>
      </c>
      <c r="M19" s="13">
        <f t="shared" ref="M19" si="7">C19+E19+G19+I19+K19</f>
        <v>41230400</v>
      </c>
      <c r="N19" s="21">
        <f t="shared" ref="N19" si="8">L19+M19</f>
        <v>91426020</v>
      </c>
      <c r="P19" s="4" t="s">
        <v>16</v>
      </c>
      <c r="Q19" s="2">
        <v>2691</v>
      </c>
      <c r="R19" s="2">
        <v>3335</v>
      </c>
      <c r="S19" s="2">
        <v>1544</v>
      </c>
      <c r="T19" s="2">
        <v>0</v>
      </c>
      <c r="U19" s="2">
        <v>192</v>
      </c>
      <c r="V19" s="2">
        <v>591</v>
      </c>
      <c r="W19" s="2">
        <v>1445</v>
      </c>
      <c r="X19" s="2">
        <v>428</v>
      </c>
      <c r="Y19" s="2">
        <v>620</v>
      </c>
      <c r="Z19" s="2">
        <v>0</v>
      </c>
      <c r="AA19" s="1">
        <f t="shared" ref="AA19" si="9">Q19+S19+U19+W19+Y19</f>
        <v>6492</v>
      </c>
      <c r="AB19" s="13">
        <f t="shared" ref="AB19" si="10">R19+T19+V19+X19+Z19</f>
        <v>4354</v>
      </c>
      <c r="AC19" s="14">
        <f t="shared" ref="AC19" si="11">AA19+AB19</f>
        <v>10846</v>
      </c>
      <c r="AE19" s="4" t="s">
        <v>16</v>
      </c>
      <c r="AF19" s="2">
        <f t="shared" si="5"/>
        <v>5812.2705314009663</v>
      </c>
      <c r="AG19" s="2">
        <f t="shared" si="0"/>
        <v>9693.8530734632695</v>
      </c>
      <c r="AH19" s="2">
        <f t="shared" si="0"/>
        <v>10135.880829015543</v>
      </c>
      <c r="AI19" s="2" t="str">
        <f t="shared" si="0"/>
        <v>N.A.</v>
      </c>
      <c r="AJ19" s="2">
        <f t="shared" si="0"/>
        <v>15050</v>
      </c>
      <c r="AK19" s="2">
        <f t="shared" si="0"/>
        <v>11947.546531302876</v>
      </c>
      <c r="AL19" s="2">
        <f t="shared" si="0"/>
        <v>11083.321799307958</v>
      </c>
      <c r="AM19" s="2">
        <f t="shared" si="0"/>
        <v>4300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7731.9192852741835</v>
      </c>
      <c r="AQ19" s="13">
        <f t="shared" ref="AQ19" si="13">IFERROR(M19/AB19, "N.A.")</f>
        <v>9469.5452457510328</v>
      </c>
      <c r="AR19" s="14">
        <f t="shared" ref="AR19" si="14">IFERROR(N19/AC19, "N.A.")</f>
        <v>8429.468928637285</v>
      </c>
    </row>
    <row r="20" spans="1:44" ht="15" customHeight="1" thickBot="1" x14ac:dyDescent="0.3">
      <c r="A20" s="5" t="s">
        <v>0</v>
      </c>
      <c r="B20" s="42">
        <f>B19+C19</f>
        <v>47969820</v>
      </c>
      <c r="C20" s="43"/>
      <c r="D20" s="42">
        <f>D19+E19</f>
        <v>15649799.999999998</v>
      </c>
      <c r="E20" s="43"/>
      <c r="F20" s="42">
        <f>F19+G19</f>
        <v>9950600</v>
      </c>
      <c r="G20" s="43"/>
      <c r="H20" s="42">
        <f>H19+I19</f>
        <v>17855800</v>
      </c>
      <c r="I20" s="43"/>
      <c r="J20" s="42">
        <f>J19+K19</f>
        <v>0</v>
      </c>
      <c r="K20" s="43"/>
      <c r="L20" s="42">
        <f>L19+M19</f>
        <v>91426020</v>
      </c>
      <c r="M20" s="46"/>
      <c r="N20" s="22">
        <f>B20+D20+F20+H20+J20</f>
        <v>91426020</v>
      </c>
      <c r="P20" s="5" t="s">
        <v>0</v>
      </c>
      <c r="Q20" s="42">
        <f>Q19+R19</f>
        <v>6026</v>
      </c>
      <c r="R20" s="43"/>
      <c r="S20" s="42">
        <f>S19+T19</f>
        <v>1544</v>
      </c>
      <c r="T20" s="43"/>
      <c r="U20" s="42">
        <f>U19+V19</f>
        <v>783</v>
      </c>
      <c r="V20" s="43"/>
      <c r="W20" s="42">
        <f>W19+X19</f>
        <v>1873</v>
      </c>
      <c r="X20" s="43"/>
      <c r="Y20" s="42">
        <f>Y19+Z19</f>
        <v>620</v>
      </c>
      <c r="Z20" s="43"/>
      <c r="AA20" s="42">
        <f>AA19+AB19</f>
        <v>10846</v>
      </c>
      <c r="AB20" s="43"/>
      <c r="AC20" s="23">
        <f>Q20+S20+U20+W20+Y20</f>
        <v>10846</v>
      </c>
      <c r="AE20" s="5" t="s">
        <v>0</v>
      </c>
      <c r="AF20" s="44">
        <f>IFERROR(B20/Q20,"N.A.")</f>
        <v>7960.4746100232323</v>
      </c>
      <c r="AG20" s="45"/>
      <c r="AH20" s="44">
        <f>IFERROR(D20/S20,"N.A.")</f>
        <v>10135.880829015543</v>
      </c>
      <c r="AI20" s="45"/>
      <c r="AJ20" s="44">
        <f>IFERROR(F20/U20,"N.A.")</f>
        <v>12708.301404853129</v>
      </c>
      <c r="AK20" s="45"/>
      <c r="AL20" s="44">
        <f>IFERROR(H20/W20,"N.A.")</f>
        <v>9533.2621462893749</v>
      </c>
      <c r="AM20" s="45"/>
      <c r="AN20" s="44">
        <f>IFERROR(J20/Y20,"N.A.")</f>
        <v>0</v>
      </c>
      <c r="AO20" s="45"/>
      <c r="AP20" s="44">
        <f>IFERROR(L20/AA20,"N.A.")</f>
        <v>8429.468928637285</v>
      </c>
      <c r="AQ20" s="45"/>
      <c r="AR20" s="16">
        <f>IFERROR(N20/AC20, "N.A.")</f>
        <v>8429.468928637285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5098080</v>
      </c>
      <c r="C27" s="2"/>
      <c r="D27" s="2">
        <v>2064000</v>
      </c>
      <c r="E27" s="2"/>
      <c r="F27" s="2">
        <v>2889600</v>
      </c>
      <c r="G27" s="2"/>
      <c r="H27" s="2">
        <v>10446000</v>
      </c>
      <c r="I27" s="2"/>
      <c r="J27" s="2"/>
      <c r="K27" s="2"/>
      <c r="L27" s="1">
        <f>B27+D27+F27+H27+J27</f>
        <v>20497680</v>
      </c>
      <c r="M27" s="13">
        <f>C27+E27+G27+I27+K27</f>
        <v>0</v>
      </c>
      <c r="N27" s="14">
        <f>L27+M27</f>
        <v>20497680</v>
      </c>
      <c r="P27" s="3" t="s">
        <v>12</v>
      </c>
      <c r="Q27" s="2">
        <v>733</v>
      </c>
      <c r="R27" s="2">
        <v>0</v>
      </c>
      <c r="S27" s="2">
        <v>192</v>
      </c>
      <c r="T27" s="2">
        <v>0</v>
      </c>
      <c r="U27" s="2">
        <v>192</v>
      </c>
      <c r="V27" s="2">
        <v>0</v>
      </c>
      <c r="W27" s="2">
        <v>662</v>
      </c>
      <c r="X27" s="2">
        <v>0</v>
      </c>
      <c r="Y27" s="2">
        <v>0</v>
      </c>
      <c r="Z27" s="2">
        <v>0</v>
      </c>
      <c r="AA27" s="1">
        <f>Q27+S27+U27+W27+Y27</f>
        <v>1779</v>
      </c>
      <c r="AB27" s="13">
        <f>R27+T27+V27+X27+Z27</f>
        <v>0</v>
      </c>
      <c r="AC27" s="14">
        <f>AA27+AB27</f>
        <v>1779</v>
      </c>
      <c r="AE27" s="3" t="s">
        <v>12</v>
      </c>
      <c r="AF27" s="2">
        <f>IFERROR(B27/Q27, "N.A.")</f>
        <v>6955.0886766712138</v>
      </c>
      <c r="AG27" s="2" t="str">
        <f t="shared" ref="AG27:AR31" si="15">IFERROR(C27/R27, "N.A.")</f>
        <v>N.A.</v>
      </c>
      <c r="AH27" s="2">
        <f t="shared" si="15"/>
        <v>10750</v>
      </c>
      <c r="AI27" s="2" t="str">
        <f t="shared" si="15"/>
        <v>N.A.</v>
      </c>
      <c r="AJ27" s="2">
        <f t="shared" si="15"/>
        <v>15050</v>
      </c>
      <c r="AK27" s="2" t="str">
        <f t="shared" si="15"/>
        <v>N.A.</v>
      </c>
      <c r="AL27" s="2">
        <f t="shared" si="15"/>
        <v>15779.456193353475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11522.023608768972</v>
      </c>
      <c r="AQ27" s="13" t="str">
        <f t="shared" si="15"/>
        <v>N.A.</v>
      </c>
      <c r="AR27" s="14">
        <f t="shared" si="15"/>
        <v>11522.023608768972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6302080</v>
      </c>
      <c r="C29" s="2">
        <v>22995399.999999996</v>
      </c>
      <c r="D29" s="2">
        <v>12055800</v>
      </c>
      <c r="E29" s="2"/>
      <c r="F29" s="2"/>
      <c r="G29" s="2">
        <v>656000</v>
      </c>
      <c r="H29" s="2"/>
      <c r="I29" s="2">
        <v>1840400</v>
      </c>
      <c r="J29" s="2"/>
      <c r="K29" s="2"/>
      <c r="L29" s="1">
        <f t="shared" si="16"/>
        <v>18357880</v>
      </c>
      <c r="M29" s="13">
        <f t="shared" si="16"/>
        <v>25491799.999999996</v>
      </c>
      <c r="N29" s="14">
        <f t="shared" si="17"/>
        <v>43849680</v>
      </c>
      <c r="P29" s="3" t="s">
        <v>14</v>
      </c>
      <c r="Q29" s="2">
        <v>897</v>
      </c>
      <c r="R29" s="2">
        <v>2131</v>
      </c>
      <c r="S29" s="2">
        <v>1046</v>
      </c>
      <c r="T29" s="2">
        <v>0</v>
      </c>
      <c r="U29" s="2">
        <v>0</v>
      </c>
      <c r="V29" s="2">
        <v>164</v>
      </c>
      <c r="W29" s="2">
        <v>0</v>
      </c>
      <c r="X29" s="2">
        <v>428</v>
      </c>
      <c r="Y29" s="2">
        <v>0</v>
      </c>
      <c r="Z29" s="2">
        <v>0</v>
      </c>
      <c r="AA29" s="1">
        <f t="shared" si="18"/>
        <v>1943</v>
      </c>
      <c r="AB29" s="13">
        <f t="shared" si="18"/>
        <v>2723</v>
      </c>
      <c r="AC29" s="14">
        <f t="shared" si="19"/>
        <v>4666</v>
      </c>
      <c r="AE29" s="3" t="s">
        <v>14</v>
      </c>
      <c r="AF29" s="2">
        <f t="shared" si="20"/>
        <v>7025.7302118171683</v>
      </c>
      <c r="AG29" s="2">
        <f t="shared" si="15"/>
        <v>10790.896292820271</v>
      </c>
      <c r="AH29" s="2">
        <f t="shared" si="15"/>
        <v>11525.621414913958</v>
      </c>
      <c r="AI29" s="2" t="str">
        <f t="shared" si="15"/>
        <v>N.A.</v>
      </c>
      <c r="AJ29" s="2" t="str">
        <f t="shared" si="15"/>
        <v>N.A.</v>
      </c>
      <c r="AK29" s="2">
        <f t="shared" si="15"/>
        <v>4000</v>
      </c>
      <c r="AL29" s="2" t="str">
        <f t="shared" si="15"/>
        <v>N.A.</v>
      </c>
      <c r="AM29" s="2">
        <f t="shared" si="15"/>
        <v>4300</v>
      </c>
      <c r="AN29" s="2" t="str">
        <f t="shared" si="15"/>
        <v>N.A.</v>
      </c>
      <c r="AO29" s="2" t="str">
        <f t="shared" si="15"/>
        <v>N.A.</v>
      </c>
      <c r="AP29" s="15">
        <f t="shared" si="15"/>
        <v>9448.214101904272</v>
      </c>
      <c r="AQ29" s="13">
        <f t="shared" si="15"/>
        <v>9361.659933896437</v>
      </c>
      <c r="AR29" s="14">
        <f t="shared" si="15"/>
        <v>9397.7025289327048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21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11400160</v>
      </c>
      <c r="C31" s="2">
        <v>22995399.999999996</v>
      </c>
      <c r="D31" s="2">
        <v>14119799.999999998</v>
      </c>
      <c r="E31" s="2"/>
      <c r="F31" s="2">
        <v>2889600</v>
      </c>
      <c r="G31" s="2">
        <v>656000</v>
      </c>
      <c r="H31" s="2">
        <v>10446000</v>
      </c>
      <c r="I31" s="2">
        <v>1840400</v>
      </c>
      <c r="J31" s="2"/>
      <c r="K31" s="2"/>
      <c r="L31" s="1">
        <f t="shared" ref="L31" si="21">B31+D31+F31+H31+J31</f>
        <v>38855560</v>
      </c>
      <c r="M31" s="13">
        <f t="shared" ref="M31" si="22">C31+E31+G31+I31+K31</f>
        <v>25491799.999999996</v>
      </c>
      <c r="N31" s="21">
        <f t="shared" ref="N31" si="23">L31+M31</f>
        <v>64347360</v>
      </c>
      <c r="P31" s="4" t="s">
        <v>16</v>
      </c>
      <c r="Q31" s="2">
        <v>1630</v>
      </c>
      <c r="R31" s="2">
        <v>2131</v>
      </c>
      <c r="S31" s="2">
        <v>1238</v>
      </c>
      <c r="T31" s="2">
        <v>0</v>
      </c>
      <c r="U31" s="2">
        <v>192</v>
      </c>
      <c r="V31" s="2">
        <v>164</v>
      </c>
      <c r="W31" s="2">
        <v>662</v>
      </c>
      <c r="X31" s="2">
        <v>428</v>
      </c>
      <c r="Y31" s="2">
        <v>0</v>
      </c>
      <c r="Z31" s="2">
        <v>0</v>
      </c>
      <c r="AA31" s="1">
        <f t="shared" ref="AA31" si="24">Q31+S31+U31+W31+Y31</f>
        <v>3722</v>
      </c>
      <c r="AB31" s="13">
        <f t="shared" ref="AB31" si="25">R31+T31+V31+X31+Z31</f>
        <v>2723</v>
      </c>
      <c r="AC31" s="14">
        <f t="shared" ref="AC31" si="26">AA31+AB31</f>
        <v>6445</v>
      </c>
      <c r="AE31" s="4" t="s">
        <v>16</v>
      </c>
      <c r="AF31" s="2">
        <f t="shared" si="20"/>
        <v>6993.9631901840494</v>
      </c>
      <c r="AG31" s="2">
        <f t="shared" si="15"/>
        <v>10790.896292820271</v>
      </c>
      <c r="AH31" s="2">
        <f t="shared" si="15"/>
        <v>11405.331179321485</v>
      </c>
      <c r="AI31" s="2" t="str">
        <f t="shared" si="15"/>
        <v>N.A.</v>
      </c>
      <c r="AJ31" s="2">
        <f t="shared" si="15"/>
        <v>15050</v>
      </c>
      <c r="AK31" s="2">
        <f t="shared" si="15"/>
        <v>4000</v>
      </c>
      <c r="AL31" s="2">
        <f t="shared" si="15"/>
        <v>15779.456193353475</v>
      </c>
      <c r="AM31" s="2">
        <f t="shared" si="15"/>
        <v>4300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10439.430413756045</v>
      </c>
      <c r="AQ31" s="13">
        <f t="shared" ref="AQ31" si="28">IFERROR(M31/AB31, "N.A.")</f>
        <v>9361.659933896437</v>
      </c>
      <c r="AR31" s="14">
        <f t="shared" ref="AR31" si="29">IFERROR(N31/AC31, "N.A.")</f>
        <v>9984.0744763382463</v>
      </c>
    </row>
    <row r="32" spans="1:44" ht="15" customHeight="1" thickBot="1" x14ac:dyDescent="0.3">
      <c r="A32" s="5" t="s">
        <v>0</v>
      </c>
      <c r="B32" s="42">
        <f>B31+C31</f>
        <v>34395560</v>
      </c>
      <c r="C32" s="43"/>
      <c r="D32" s="42">
        <f>D31+E31</f>
        <v>14119799.999999998</v>
      </c>
      <c r="E32" s="43"/>
      <c r="F32" s="42">
        <f>F31+G31</f>
        <v>3545600</v>
      </c>
      <c r="G32" s="43"/>
      <c r="H32" s="42">
        <f>H31+I31</f>
        <v>12286400</v>
      </c>
      <c r="I32" s="43"/>
      <c r="J32" s="42">
        <f>J31+K31</f>
        <v>0</v>
      </c>
      <c r="K32" s="43"/>
      <c r="L32" s="42">
        <f>L31+M31</f>
        <v>64347360</v>
      </c>
      <c r="M32" s="46"/>
      <c r="N32" s="22">
        <f>B32+D32+F32+H32+J32</f>
        <v>64347360</v>
      </c>
      <c r="P32" s="5" t="s">
        <v>0</v>
      </c>
      <c r="Q32" s="42">
        <f>Q31+R31</f>
        <v>3761</v>
      </c>
      <c r="R32" s="43"/>
      <c r="S32" s="42">
        <f>S31+T31</f>
        <v>1238</v>
      </c>
      <c r="T32" s="43"/>
      <c r="U32" s="42">
        <f>U31+V31</f>
        <v>356</v>
      </c>
      <c r="V32" s="43"/>
      <c r="W32" s="42">
        <f>W31+X31</f>
        <v>1090</v>
      </c>
      <c r="X32" s="43"/>
      <c r="Y32" s="42">
        <f>Y31+Z31</f>
        <v>0</v>
      </c>
      <c r="Z32" s="43"/>
      <c r="AA32" s="42">
        <f>AA31+AB31</f>
        <v>6445</v>
      </c>
      <c r="AB32" s="43"/>
      <c r="AC32" s="23">
        <f>Q32+S32+U32+W32+Y32</f>
        <v>6445</v>
      </c>
      <c r="AE32" s="5" t="s">
        <v>0</v>
      </c>
      <c r="AF32" s="44">
        <f>IFERROR(B32/Q32,"N.A.")</f>
        <v>9145.3230523796865</v>
      </c>
      <c r="AG32" s="45"/>
      <c r="AH32" s="44">
        <f>IFERROR(D32/S32,"N.A.")</f>
        <v>11405.331179321485</v>
      </c>
      <c r="AI32" s="45"/>
      <c r="AJ32" s="44">
        <f>IFERROR(F32/U32,"N.A.")</f>
        <v>9959.5505617977524</v>
      </c>
      <c r="AK32" s="45"/>
      <c r="AL32" s="44">
        <f>IFERROR(H32/W32,"N.A.")</f>
        <v>11271.926605504586</v>
      </c>
      <c r="AM32" s="45"/>
      <c r="AN32" s="44" t="str">
        <f>IFERROR(J32/Y32,"N.A.")</f>
        <v>N.A.</v>
      </c>
      <c r="AO32" s="45"/>
      <c r="AP32" s="44">
        <f>IFERROR(L32/AA32,"N.A.")</f>
        <v>9984.0744763382463</v>
      </c>
      <c r="AQ32" s="45"/>
      <c r="AR32" s="16">
        <f>IFERROR(N32/AC32, "N.A.")</f>
        <v>9984.0744763382463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/>
      <c r="C39" s="2"/>
      <c r="D39" s="2">
        <v>1530000</v>
      </c>
      <c r="E39" s="2"/>
      <c r="F39" s="2"/>
      <c r="G39" s="2"/>
      <c r="H39" s="2">
        <v>5569400</v>
      </c>
      <c r="I39" s="2"/>
      <c r="J39" s="2">
        <v>0</v>
      </c>
      <c r="K39" s="2"/>
      <c r="L39" s="1">
        <f>B39+D39+F39+H39+J39</f>
        <v>7099400</v>
      </c>
      <c r="M39" s="13">
        <f>C39+E39+G39+I39+K39</f>
        <v>0</v>
      </c>
      <c r="N39" s="14">
        <f>L39+M39</f>
        <v>7099400</v>
      </c>
      <c r="P39" s="3" t="s">
        <v>12</v>
      </c>
      <c r="Q39" s="2">
        <v>0</v>
      </c>
      <c r="R39" s="2">
        <v>0</v>
      </c>
      <c r="S39" s="2">
        <v>306</v>
      </c>
      <c r="T39" s="2">
        <v>0</v>
      </c>
      <c r="U39" s="2">
        <v>0</v>
      </c>
      <c r="V39" s="2">
        <v>0</v>
      </c>
      <c r="W39" s="2">
        <v>783</v>
      </c>
      <c r="X39" s="2">
        <v>0</v>
      </c>
      <c r="Y39" s="2">
        <v>192</v>
      </c>
      <c r="Z39" s="2">
        <v>0</v>
      </c>
      <c r="AA39" s="1">
        <f>Q39+S39+U39+W39+Y39</f>
        <v>1281</v>
      </c>
      <c r="AB39" s="13">
        <f>R39+T39+V39+X39+Z39</f>
        <v>0</v>
      </c>
      <c r="AC39" s="14">
        <f>AA39+AB39</f>
        <v>1281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>
        <f t="shared" si="30"/>
        <v>5000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7112.8991060025546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5542.0765027322404</v>
      </c>
      <c r="AQ39" s="13" t="str">
        <f t="shared" si="30"/>
        <v>N.A.</v>
      </c>
      <c r="AR39" s="14">
        <f t="shared" si="30"/>
        <v>5542.0765027322404</v>
      </c>
    </row>
    <row r="40" spans="1:44" ht="15" customHeight="1" thickBot="1" x14ac:dyDescent="0.3">
      <c r="A40" s="3" t="s">
        <v>13</v>
      </c>
      <c r="B40" s="2">
        <v>2203320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2203320</v>
      </c>
      <c r="M40" s="13">
        <f t="shared" si="31"/>
        <v>0</v>
      </c>
      <c r="N40" s="14">
        <f t="shared" ref="N40:N42" si="32">L40+M40</f>
        <v>2203320</v>
      </c>
      <c r="P40" s="3" t="s">
        <v>13</v>
      </c>
      <c r="Q40" s="2">
        <v>427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427</v>
      </c>
      <c r="AB40" s="13">
        <f t="shared" si="33"/>
        <v>0</v>
      </c>
      <c r="AC40" s="14">
        <f t="shared" ref="AC40:AC42" si="34">AA40+AB40</f>
        <v>427</v>
      </c>
      <c r="AE40" s="3" t="s">
        <v>13</v>
      </c>
      <c r="AF40" s="2">
        <f t="shared" ref="AF40:AF43" si="35">IFERROR(B40/Q40, "N.A.")</f>
        <v>5160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5160</v>
      </c>
      <c r="AQ40" s="13" t="str">
        <f t="shared" si="30"/>
        <v>N.A.</v>
      </c>
      <c r="AR40" s="14">
        <f t="shared" si="30"/>
        <v>5160</v>
      </c>
    </row>
    <row r="41" spans="1:44" ht="15" customHeight="1" thickBot="1" x14ac:dyDescent="0.3">
      <c r="A41" s="3" t="s">
        <v>14</v>
      </c>
      <c r="B41" s="2">
        <v>2037340</v>
      </c>
      <c r="C41" s="2">
        <v>9333600</v>
      </c>
      <c r="D41" s="2"/>
      <c r="E41" s="2"/>
      <c r="F41" s="2"/>
      <c r="G41" s="2">
        <v>6405000</v>
      </c>
      <c r="H41" s="2"/>
      <c r="I41" s="2"/>
      <c r="J41" s="2">
        <v>0</v>
      </c>
      <c r="K41" s="2"/>
      <c r="L41" s="1">
        <f t="shared" si="31"/>
        <v>2037340</v>
      </c>
      <c r="M41" s="13">
        <f t="shared" si="31"/>
        <v>15738600</v>
      </c>
      <c r="N41" s="14">
        <f t="shared" si="32"/>
        <v>17775940</v>
      </c>
      <c r="P41" s="3" t="s">
        <v>14</v>
      </c>
      <c r="Q41" s="2">
        <v>634</v>
      </c>
      <c r="R41" s="2">
        <v>1204</v>
      </c>
      <c r="S41" s="2">
        <v>0</v>
      </c>
      <c r="T41" s="2">
        <v>0</v>
      </c>
      <c r="U41" s="2">
        <v>0</v>
      </c>
      <c r="V41" s="2">
        <v>427</v>
      </c>
      <c r="W41" s="2">
        <v>0</v>
      </c>
      <c r="X41" s="2">
        <v>0</v>
      </c>
      <c r="Y41" s="2">
        <v>428</v>
      </c>
      <c r="Z41" s="2">
        <v>0</v>
      </c>
      <c r="AA41" s="1">
        <f t="shared" si="33"/>
        <v>1062</v>
      </c>
      <c r="AB41" s="13">
        <f t="shared" si="33"/>
        <v>1631</v>
      </c>
      <c r="AC41" s="14">
        <f t="shared" si="34"/>
        <v>2693</v>
      </c>
      <c r="AE41" s="3" t="s">
        <v>14</v>
      </c>
      <c r="AF41" s="2">
        <f t="shared" si="35"/>
        <v>3213.4700315457412</v>
      </c>
      <c r="AG41" s="2">
        <f t="shared" si="30"/>
        <v>7752.1594684385382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15000</v>
      </c>
      <c r="AL41" s="2" t="str">
        <f t="shared" si="30"/>
        <v>N.A.</v>
      </c>
      <c r="AM41" s="2" t="str">
        <f t="shared" si="30"/>
        <v>N.A.</v>
      </c>
      <c r="AN41" s="2">
        <f t="shared" si="30"/>
        <v>0</v>
      </c>
      <c r="AO41" s="2" t="str">
        <f t="shared" si="30"/>
        <v>N.A.</v>
      </c>
      <c r="AP41" s="15">
        <f t="shared" si="30"/>
        <v>1918.3992467043315</v>
      </c>
      <c r="AQ41" s="13">
        <f t="shared" si="30"/>
        <v>9649.662783568363</v>
      </c>
      <c r="AR41" s="14">
        <f t="shared" si="30"/>
        <v>6600.7946528035645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4240660</v>
      </c>
      <c r="C43" s="2">
        <v>9333600</v>
      </c>
      <c r="D43" s="2">
        <v>1530000</v>
      </c>
      <c r="E43" s="2"/>
      <c r="F43" s="2"/>
      <c r="G43" s="2">
        <v>6405000</v>
      </c>
      <c r="H43" s="2">
        <v>5569400</v>
      </c>
      <c r="I43" s="2"/>
      <c r="J43" s="2">
        <v>0</v>
      </c>
      <c r="K43" s="2"/>
      <c r="L43" s="1">
        <f t="shared" ref="L43" si="36">B43+D43+F43+H43+J43</f>
        <v>11340060</v>
      </c>
      <c r="M43" s="13">
        <f t="shared" ref="M43" si="37">C43+E43+G43+I43+K43</f>
        <v>15738600</v>
      </c>
      <c r="N43" s="21">
        <f t="shared" ref="N43" si="38">L43+M43</f>
        <v>27078660</v>
      </c>
      <c r="P43" s="4" t="s">
        <v>16</v>
      </c>
      <c r="Q43" s="2">
        <v>1061</v>
      </c>
      <c r="R43" s="2">
        <v>1204</v>
      </c>
      <c r="S43" s="2">
        <v>306</v>
      </c>
      <c r="T43" s="2">
        <v>0</v>
      </c>
      <c r="U43" s="2">
        <v>0</v>
      </c>
      <c r="V43" s="2">
        <v>427</v>
      </c>
      <c r="W43" s="2">
        <v>783</v>
      </c>
      <c r="X43" s="2">
        <v>0</v>
      </c>
      <c r="Y43" s="2">
        <v>620</v>
      </c>
      <c r="Z43" s="2">
        <v>0</v>
      </c>
      <c r="AA43" s="1">
        <f t="shared" ref="AA43" si="39">Q43+S43+U43+W43+Y43</f>
        <v>2770</v>
      </c>
      <c r="AB43" s="13">
        <f t="shared" ref="AB43" si="40">R43+T43+V43+X43+Z43</f>
        <v>1631</v>
      </c>
      <c r="AC43" s="21">
        <f t="shared" ref="AC43" si="41">AA43+AB43</f>
        <v>4401</v>
      </c>
      <c r="AE43" s="4" t="s">
        <v>16</v>
      </c>
      <c r="AF43" s="2">
        <f t="shared" si="35"/>
        <v>3996.8520263901978</v>
      </c>
      <c r="AG43" s="2">
        <f t="shared" si="30"/>
        <v>7752.1594684385382</v>
      </c>
      <c r="AH43" s="2">
        <f t="shared" si="30"/>
        <v>5000</v>
      </c>
      <c r="AI43" s="2" t="str">
        <f t="shared" si="30"/>
        <v>N.A.</v>
      </c>
      <c r="AJ43" s="2" t="str">
        <f t="shared" si="30"/>
        <v>N.A.</v>
      </c>
      <c r="AK43" s="2">
        <f t="shared" si="30"/>
        <v>15000</v>
      </c>
      <c r="AL43" s="2">
        <f t="shared" si="30"/>
        <v>7112.8991060025546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4093.884476534296</v>
      </c>
      <c r="AQ43" s="13">
        <f t="shared" ref="AQ43" si="43">IFERROR(M43/AB43, "N.A.")</f>
        <v>9649.662783568363</v>
      </c>
      <c r="AR43" s="14">
        <f t="shared" ref="AR43" si="44">IFERROR(N43/AC43, "N.A.")</f>
        <v>6152.8425357873211</v>
      </c>
    </row>
    <row r="44" spans="1:44" ht="15" customHeight="1" thickBot="1" x14ac:dyDescent="0.3">
      <c r="A44" s="5" t="s">
        <v>0</v>
      </c>
      <c r="B44" s="42">
        <f>B43+C43</f>
        <v>13574260</v>
      </c>
      <c r="C44" s="43"/>
      <c r="D44" s="42">
        <f>D43+E43</f>
        <v>1530000</v>
      </c>
      <c r="E44" s="43"/>
      <c r="F44" s="42">
        <f>F43+G43</f>
        <v>6405000</v>
      </c>
      <c r="G44" s="43"/>
      <c r="H44" s="42">
        <f>H43+I43</f>
        <v>5569400</v>
      </c>
      <c r="I44" s="43"/>
      <c r="J44" s="42">
        <f>J43+K43</f>
        <v>0</v>
      </c>
      <c r="K44" s="43"/>
      <c r="L44" s="42">
        <f>L43+M43</f>
        <v>27078660</v>
      </c>
      <c r="M44" s="46"/>
      <c r="N44" s="22">
        <f>B44+D44+F44+H44+J44</f>
        <v>27078660</v>
      </c>
      <c r="P44" s="5" t="s">
        <v>0</v>
      </c>
      <c r="Q44" s="42">
        <f>Q43+R43</f>
        <v>2265</v>
      </c>
      <c r="R44" s="43"/>
      <c r="S44" s="42">
        <f>S43+T43</f>
        <v>306</v>
      </c>
      <c r="T44" s="43"/>
      <c r="U44" s="42">
        <f>U43+V43</f>
        <v>427</v>
      </c>
      <c r="V44" s="43"/>
      <c r="W44" s="42">
        <f>W43+X43</f>
        <v>783</v>
      </c>
      <c r="X44" s="43"/>
      <c r="Y44" s="42">
        <f>Y43+Z43</f>
        <v>620</v>
      </c>
      <c r="Z44" s="43"/>
      <c r="AA44" s="42">
        <f>AA43+AB43</f>
        <v>4401</v>
      </c>
      <c r="AB44" s="46"/>
      <c r="AC44" s="22">
        <f>Q44+S44+U44+W44+Y44</f>
        <v>4401</v>
      </c>
      <c r="AE44" s="5" t="s">
        <v>0</v>
      </c>
      <c r="AF44" s="44">
        <f>IFERROR(B44/Q44,"N.A.")</f>
        <v>5993.0507726269316</v>
      </c>
      <c r="AG44" s="45"/>
      <c r="AH44" s="44">
        <f>IFERROR(D44/S44,"N.A.")</f>
        <v>5000</v>
      </c>
      <c r="AI44" s="45"/>
      <c r="AJ44" s="44">
        <f>IFERROR(F44/U44,"N.A.")</f>
        <v>15000</v>
      </c>
      <c r="AK44" s="45"/>
      <c r="AL44" s="44">
        <f>IFERROR(H44/W44,"N.A.")</f>
        <v>7112.8991060025546</v>
      </c>
      <c r="AM44" s="45"/>
      <c r="AN44" s="44">
        <f>IFERROR(J44/Y44,"N.A.")</f>
        <v>0</v>
      </c>
      <c r="AO44" s="45"/>
      <c r="AP44" s="44">
        <f>IFERROR(L44/AA44,"N.A.")</f>
        <v>6152.8425357873211</v>
      </c>
      <c r="AQ44" s="45"/>
      <c r="AR44" s="16">
        <f>IFERROR(N44/AC44, "N.A.")</f>
        <v>6152.8425357873211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46827285.999999993</v>
      </c>
      <c r="C15" s="2"/>
      <c r="D15" s="2">
        <v>4324540</v>
      </c>
      <c r="E15" s="2"/>
      <c r="F15" s="2">
        <v>10010830</v>
      </c>
      <c r="G15" s="2"/>
      <c r="H15" s="2">
        <v>144208644.00000009</v>
      </c>
      <c r="I15" s="2"/>
      <c r="J15" s="2">
        <v>0</v>
      </c>
      <c r="K15" s="2"/>
      <c r="L15" s="1">
        <f>B15+D15+F15+H15+J15</f>
        <v>205371300.00000009</v>
      </c>
      <c r="M15" s="13">
        <f>C15+E15+G15+I15+K15</f>
        <v>0</v>
      </c>
      <c r="N15" s="14">
        <f>L15+M15</f>
        <v>205371300.00000009</v>
      </c>
      <c r="P15" s="3" t="s">
        <v>12</v>
      </c>
      <c r="Q15" s="2">
        <v>8427</v>
      </c>
      <c r="R15" s="2">
        <v>0</v>
      </c>
      <c r="S15" s="2">
        <v>1098</v>
      </c>
      <c r="T15" s="2">
        <v>0</v>
      </c>
      <c r="U15" s="2">
        <v>1959</v>
      </c>
      <c r="V15" s="2">
        <v>0</v>
      </c>
      <c r="W15" s="2">
        <v>24839</v>
      </c>
      <c r="X15" s="2">
        <v>0</v>
      </c>
      <c r="Y15" s="2">
        <v>2414</v>
      </c>
      <c r="Z15" s="2">
        <v>0</v>
      </c>
      <c r="AA15" s="1">
        <f>Q15+S15+U15+W15+Y15</f>
        <v>38737</v>
      </c>
      <c r="AB15" s="13">
        <f>R15+T15+V15+X15+Z15</f>
        <v>0</v>
      </c>
      <c r="AC15" s="14">
        <f>AA15+AB15</f>
        <v>38737</v>
      </c>
      <c r="AE15" s="3" t="s">
        <v>12</v>
      </c>
      <c r="AF15" s="2">
        <f>IFERROR(B15/Q15, "N.A.")</f>
        <v>5556.8157114038204</v>
      </c>
      <c r="AG15" s="2" t="str">
        <f t="shared" ref="AG15:AR19" si="0">IFERROR(C15/R15, "N.A.")</f>
        <v>N.A.</v>
      </c>
      <c r="AH15" s="2">
        <f t="shared" si="0"/>
        <v>3938.5610200364299</v>
      </c>
      <c r="AI15" s="2" t="str">
        <f t="shared" si="0"/>
        <v>N.A.</v>
      </c>
      <c r="AJ15" s="2">
        <f t="shared" si="0"/>
        <v>5110.1735579377237</v>
      </c>
      <c r="AK15" s="2" t="str">
        <f t="shared" si="0"/>
        <v>N.A.</v>
      </c>
      <c r="AL15" s="2">
        <f t="shared" si="0"/>
        <v>5805.7346914127011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5301.6831453132691</v>
      </c>
      <c r="AQ15" s="13" t="str">
        <f t="shared" si="0"/>
        <v>N.A.</v>
      </c>
      <c r="AR15" s="14">
        <f t="shared" si="0"/>
        <v>5301.6831453132691</v>
      </c>
    </row>
    <row r="16" spans="1:44" ht="15" customHeight="1" thickBot="1" x14ac:dyDescent="0.3">
      <c r="A16" s="3" t="s">
        <v>13</v>
      </c>
      <c r="B16" s="2">
        <v>25331590</v>
      </c>
      <c r="C16" s="2"/>
      <c r="D16" s="2">
        <v>279930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25611520</v>
      </c>
      <c r="M16" s="13">
        <f t="shared" si="1"/>
        <v>0</v>
      </c>
      <c r="N16" s="14">
        <f t="shared" ref="N16:N18" si="2">L16+M16</f>
        <v>25611520</v>
      </c>
      <c r="P16" s="3" t="s">
        <v>13</v>
      </c>
      <c r="Q16" s="2">
        <v>5829</v>
      </c>
      <c r="R16" s="2">
        <v>0</v>
      </c>
      <c r="S16" s="2">
        <v>217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6046</v>
      </c>
      <c r="AB16" s="13">
        <f t="shared" si="3"/>
        <v>0</v>
      </c>
      <c r="AC16" s="14">
        <f t="shared" ref="AC16:AC18" si="4">AA16+AB16</f>
        <v>6046</v>
      </c>
      <c r="AE16" s="3" t="s">
        <v>13</v>
      </c>
      <c r="AF16" s="2">
        <f t="shared" ref="AF16:AF19" si="5">IFERROR(B16/Q16, "N.A.")</f>
        <v>4345.7865843197806</v>
      </c>
      <c r="AG16" s="2" t="str">
        <f t="shared" si="0"/>
        <v>N.A.</v>
      </c>
      <c r="AH16" s="2">
        <f t="shared" si="0"/>
        <v>1290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4236.1098246774727</v>
      </c>
      <c r="AQ16" s="13" t="str">
        <f t="shared" si="0"/>
        <v>N.A.</v>
      </c>
      <c r="AR16" s="14">
        <f t="shared" si="0"/>
        <v>4236.1098246774727</v>
      </c>
    </row>
    <row r="17" spans="1:44" ht="15" customHeight="1" thickBot="1" x14ac:dyDescent="0.3">
      <c r="A17" s="3" t="s">
        <v>14</v>
      </c>
      <c r="B17" s="2">
        <v>73410256</v>
      </c>
      <c r="C17" s="2">
        <v>442330280.00000012</v>
      </c>
      <c r="D17" s="2">
        <v>8533660.0000000019</v>
      </c>
      <c r="E17" s="2">
        <v>11456000</v>
      </c>
      <c r="F17" s="2"/>
      <c r="G17" s="2">
        <v>42107459.999999993</v>
      </c>
      <c r="H17" s="2"/>
      <c r="I17" s="2">
        <v>35110220</v>
      </c>
      <c r="J17" s="2">
        <v>0</v>
      </c>
      <c r="K17" s="2"/>
      <c r="L17" s="1">
        <f t="shared" si="1"/>
        <v>81943916</v>
      </c>
      <c r="M17" s="13">
        <f t="shared" si="1"/>
        <v>531003960.00000012</v>
      </c>
      <c r="N17" s="14">
        <f t="shared" si="2"/>
        <v>612947876.00000012</v>
      </c>
      <c r="P17" s="3" t="s">
        <v>14</v>
      </c>
      <c r="Q17" s="2">
        <v>19203</v>
      </c>
      <c r="R17" s="2">
        <v>56187</v>
      </c>
      <c r="S17" s="2">
        <v>1668</v>
      </c>
      <c r="T17" s="2">
        <v>538</v>
      </c>
      <c r="U17" s="2">
        <v>0</v>
      </c>
      <c r="V17" s="2">
        <v>4385</v>
      </c>
      <c r="W17" s="2">
        <v>0</v>
      </c>
      <c r="X17" s="2">
        <v>4746</v>
      </c>
      <c r="Y17" s="2">
        <v>3916</v>
      </c>
      <c r="Z17" s="2">
        <v>0</v>
      </c>
      <c r="AA17" s="1">
        <f t="shared" si="3"/>
        <v>24787</v>
      </c>
      <c r="AB17" s="13">
        <f t="shared" si="3"/>
        <v>65856</v>
      </c>
      <c r="AC17" s="14">
        <f t="shared" si="4"/>
        <v>90643</v>
      </c>
      <c r="AE17" s="3" t="s">
        <v>14</v>
      </c>
      <c r="AF17" s="2">
        <f t="shared" si="5"/>
        <v>3822.8535124720097</v>
      </c>
      <c r="AG17" s="2">
        <f t="shared" si="0"/>
        <v>7872.4665847971974</v>
      </c>
      <c r="AH17" s="2">
        <f t="shared" si="0"/>
        <v>5116.1031175059961</v>
      </c>
      <c r="AI17" s="2">
        <f t="shared" si="0"/>
        <v>21293.680297397768</v>
      </c>
      <c r="AJ17" s="2" t="str">
        <f t="shared" si="0"/>
        <v>N.A.</v>
      </c>
      <c r="AK17" s="2">
        <f t="shared" si="0"/>
        <v>9602.6134549600902</v>
      </c>
      <c r="AL17" s="2" t="str">
        <f t="shared" si="0"/>
        <v>N.A.</v>
      </c>
      <c r="AM17" s="2">
        <f t="shared" si="0"/>
        <v>7397.855035819638</v>
      </c>
      <c r="AN17" s="2">
        <f t="shared" si="0"/>
        <v>0</v>
      </c>
      <c r="AO17" s="2" t="str">
        <f t="shared" si="0"/>
        <v>N.A.</v>
      </c>
      <c r="AP17" s="15">
        <f t="shared" si="0"/>
        <v>3305.9231048533507</v>
      </c>
      <c r="AQ17" s="13">
        <f t="shared" si="0"/>
        <v>8063.1067784256575</v>
      </c>
      <c r="AR17" s="14">
        <f t="shared" si="0"/>
        <v>6762.2196529241101</v>
      </c>
    </row>
    <row r="18" spans="1:44" ht="15" customHeight="1" thickBot="1" x14ac:dyDescent="0.3">
      <c r="A18" s="3" t="s">
        <v>15</v>
      </c>
      <c r="B18" s="2">
        <v>23594164</v>
      </c>
      <c r="C18" s="2"/>
      <c r="D18" s="2">
        <v>1565845</v>
      </c>
      <c r="E18" s="2"/>
      <c r="F18" s="2"/>
      <c r="G18" s="2">
        <v>1012500.0000000001</v>
      </c>
      <c r="H18" s="2">
        <v>8866639.0000000019</v>
      </c>
      <c r="I18" s="2"/>
      <c r="J18" s="2">
        <v>0</v>
      </c>
      <c r="K18" s="2"/>
      <c r="L18" s="1">
        <f t="shared" si="1"/>
        <v>34026648</v>
      </c>
      <c r="M18" s="13">
        <f t="shared" si="1"/>
        <v>1012500.0000000001</v>
      </c>
      <c r="N18" s="14">
        <f t="shared" si="2"/>
        <v>35039148</v>
      </c>
      <c r="P18" s="3" t="s">
        <v>15</v>
      </c>
      <c r="Q18" s="2">
        <v>5831</v>
      </c>
      <c r="R18" s="2">
        <v>0</v>
      </c>
      <c r="S18" s="2">
        <v>561</v>
      </c>
      <c r="T18" s="2">
        <v>0</v>
      </c>
      <c r="U18" s="2">
        <v>0</v>
      </c>
      <c r="V18" s="2">
        <v>388</v>
      </c>
      <c r="W18" s="2">
        <v>6510</v>
      </c>
      <c r="X18" s="2">
        <v>0</v>
      </c>
      <c r="Y18" s="2">
        <v>1085</v>
      </c>
      <c r="Z18" s="2">
        <v>0</v>
      </c>
      <c r="AA18" s="1">
        <f t="shared" si="3"/>
        <v>13987</v>
      </c>
      <c r="AB18" s="13">
        <f t="shared" si="3"/>
        <v>388</v>
      </c>
      <c r="AC18" s="21">
        <f t="shared" si="4"/>
        <v>14375</v>
      </c>
      <c r="AE18" s="3" t="s">
        <v>15</v>
      </c>
      <c r="AF18" s="2">
        <f t="shared" si="5"/>
        <v>4046.3323615160348</v>
      </c>
      <c r="AG18" s="2" t="str">
        <f t="shared" si="0"/>
        <v>N.A.</v>
      </c>
      <c r="AH18" s="2">
        <f t="shared" si="0"/>
        <v>2791.1675579322637</v>
      </c>
      <c r="AI18" s="2" t="str">
        <f t="shared" si="0"/>
        <v>N.A.</v>
      </c>
      <c r="AJ18" s="2" t="str">
        <f t="shared" si="0"/>
        <v>N.A.</v>
      </c>
      <c r="AK18" s="2">
        <f t="shared" si="0"/>
        <v>2609.536082474227</v>
      </c>
      <c r="AL18" s="2">
        <f t="shared" si="0"/>
        <v>1362.0029185867897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2432.7338242653891</v>
      </c>
      <c r="AQ18" s="13">
        <f t="shared" si="0"/>
        <v>2609.536082474227</v>
      </c>
      <c r="AR18" s="14">
        <f t="shared" si="0"/>
        <v>2437.5059478260869</v>
      </c>
    </row>
    <row r="19" spans="1:44" ht="15" customHeight="1" thickBot="1" x14ac:dyDescent="0.3">
      <c r="A19" s="4" t="s">
        <v>16</v>
      </c>
      <c r="B19" s="2">
        <v>169163296.00000006</v>
      </c>
      <c r="C19" s="2">
        <v>442330280.00000012</v>
      </c>
      <c r="D19" s="2">
        <v>14703975</v>
      </c>
      <c r="E19" s="2">
        <v>11456000</v>
      </c>
      <c r="F19" s="2">
        <v>10010830</v>
      </c>
      <c r="G19" s="2">
        <v>43119959.999999993</v>
      </c>
      <c r="H19" s="2">
        <v>153075283</v>
      </c>
      <c r="I19" s="2">
        <v>35110220</v>
      </c>
      <c r="J19" s="2">
        <v>0</v>
      </c>
      <c r="K19" s="2"/>
      <c r="L19" s="1">
        <f t="shared" ref="L19" si="6">B19+D19+F19+H19+J19</f>
        <v>346953384.00000006</v>
      </c>
      <c r="M19" s="13">
        <f t="shared" ref="M19" si="7">C19+E19+G19+I19+K19</f>
        <v>532016460.00000012</v>
      </c>
      <c r="N19" s="21">
        <f t="shared" ref="N19" si="8">L19+M19</f>
        <v>878969844.00000024</v>
      </c>
      <c r="P19" s="4" t="s">
        <v>16</v>
      </c>
      <c r="Q19" s="2">
        <v>39290</v>
      </c>
      <c r="R19" s="2">
        <v>56187</v>
      </c>
      <c r="S19" s="2">
        <v>3544</v>
      </c>
      <c r="T19" s="2">
        <v>538</v>
      </c>
      <c r="U19" s="2">
        <v>1959</v>
      </c>
      <c r="V19" s="2">
        <v>4773</v>
      </c>
      <c r="W19" s="2">
        <v>31349</v>
      </c>
      <c r="X19" s="2">
        <v>4746</v>
      </c>
      <c r="Y19" s="2">
        <v>7415</v>
      </c>
      <c r="Z19" s="2">
        <v>0</v>
      </c>
      <c r="AA19" s="1">
        <f t="shared" ref="AA19" si="9">Q19+S19+U19+W19+Y19</f>
        <v>83557</v>
      </c>
      <c r="AB19" s="13">
        <f t="shared" ref="AB19" si="10">R19+T19+V19+X19+Z19</f>
        <v>66244</v>
      </c>
      <c r="AC19" s="14">
        <f t="shared" ref="AC19" si="11">AA19+AB19</f>
        <v>149801</v>
      </c>
      <c r="AE19" s="4" t="s">
        <v>16</v>
      </c>
      <c r="AF19" s="2">
        <f t="shared" si="5"/>
        <v>4305.5051158055503</v>
      </c>
      <c r="AG19" s="2">
        <f t="shared" si="0"/>
        <v>7872.4665847971974</v>
      </c>
      <c r="AH19" s="2">
        <f t="shared" si="0"/>
        <v>4148.9771444695261</v>
      </c>
      <c r="AI19" s="2">
        <f t="shared" si="0"/>
        <v>21293.680297397768</v>
      </c>
      <c r="AJ19" s="2">
        <f t="shared" si="0"/>
        <v>5110.1735579377237</v>
      </c>
      <c r="AK19" s="2">
        <f t="shared" si="0"/>
        <v>9034.1420490257678</v>
      </c>
      <c r="AL19" s="2">
        <f t="shared" si="0"/>
        <v>4882.9399023892311</v>
      </c>
      <c r="AM19" s="2">
        <f t="shared" si="0"/>
        <v>7397.855035819638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4152.2958459494721</v>
      </c>
      <c r="AQ19" s="13">
        <f t="shared" ref="AQ19" si="13">IFERROR(M19/AB19, "N.A.")</f>
        <v>8031.1644828210874</v>
      </c>
      <c r="AR19" s="14">
        <f t="shared" ref="AR19" si="14">IFERROR(N19/AC19, "N.A.")</f>
        <v>5867.5832871609682</v>
      </c>
    </row>
    <row r="20" spans="1:44" ht="15" customHeight="1" thickBot="1" x14ac:dyDescent="0.3">
      <c r="A20" s="5" t="s">
        <v>0</v>
      </c>
      <c r="B20" s="42">
        <f>B19+C19</f>
        <v>611493576.00000024</v>
      </c>
      <c r="C20" s="43"/>
      <c r="D20" s="42">
        <f>D19+E19</f>
        <v>26159975</v>
      </c>
      <c r="E20" s="43"/>
      <c r="F20" s="42">
        <f>F19+G19</f>
        <v>53130789.999999993</v>
      </c>
      <c r="G20" s="43"/>
      <c r="H20" s="42">
        <f>H19+I19</f>
        <v>188185503</v>
      </c>
      <c r="I20" s="43"/>
      <c r="J20" s="42">
        <f>J19+K19</f>
        <v>0</v>
      </c>
      <c r="K20" s="43"/>
      <c r="L20" s="42">
        <f>L19+M19</f>
        <v>878969844.00000024</v>
      </c>
      <c r="M20" s="46"/>
      <c r="N20" s="22">
        <f>B20+D20+F20+H20+J20</f>
        <v>878969844.00000024</v>
      </c>
      <c r="P20" s="5" t="s">
        <v>0</v>
      </c>
      <c r="Q20" s="42">
        <f>Q19+R19</f>
        <v>95477</v>
      </c>
      <c r="R20" s="43"/>
      <c r="S20" s="42">
        <f>S19+T19</f>
        <v>4082</v>
      </c>
      <c r="T20" s="43"/>
      <c r="U20" s="42">
        <f>U19+V19</f>
        <v>6732</v>
      </c>
      <c r="V20" s="43"/>
      <c r="W20" s="42">
        <f>W19+X19</f>
        <v>36095</v>
      </c>
      <c r="X20" s="43"/>
      <c r="Y20" s="42">
        <f>Y19+Z19</f>
        <v>7415</v>
      </c>
      <c r="Z20" s="43"/>
      <c r="AA20" s="42">
        <f>AA19+AB19</f>
        <v>149801</v>
      </c>
      <c r="AB20" s="43"/>
      <c r="AC20" s="23">
        <f>Q20+S20+U20+W20+Y20</f>
        <v>149801</v>
      </c>
      <c r="AE20" s="5" t="s">
        <v>0</v>
      </c>
      <c r="AF20" s="44">
        <f>IFERROR(B20/Q20,"N.A.")</f>
        <v>6404.6165673408277</v>
      </c>
      <c r="AG20" s="45"/>
      <c r="AH20" s="44">
        <f>IFERROR(D20/S20,"N.A.")</f>
        <v>6408.6170994610484</v>
      </c>
      <c r="AI20" s="45"/>
      <c r="AJ20" s="44">
        <f>IFERROR(F20/U20,"N.A.")</f>
        <v>7892.2742127153879</v>
      </c>
      <c r="AK20" s="45"/>
      <c r="AL20" s="44">
        <f>IFERROR(H20/W20,"N.A.")</f>
        <v>5213.6169275522925</v>
      </c>
      <c r="AM20" s="45"/>
      <c r="AN20" s="44">
        <f>IFERROR(J20/Y20,"N.A.")</f>
        <v>0</v>
      </c>
      <c r="AO20" s="45"/>
      <c r="AP20" s="44">
        <f>IFERROR(L20/AA20,"N.A.")</f>
        <v>5867.5832871609682</v>
      </c>
      <c r="AQ20" s="45"/>
      <c r="AR20" s="16">
        <f>IFERROR(N20/AC20, "N.A.")</f>
        <v>5867.5832871609682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34610260</v>
      </c>
      <c r="C27" s="2"/>
      <c r="D27" s="2">
        <v>4324540</v>
      </c>
      <c r="E27" s="2"/>
      <c r="F27" s="2">
        <v>10010830</v>
      </c>
      <c r="G27" s="2"/>
      <c r="H27" s="2">
        <v>92821634</v>
      </c>
      <c r="I27" s="2"/>
      <c r="J27" s="2">
        <v>0</v>
      </c>
      <c r="K27" s="2"/>
      <c r="L27" s="1">
        <f>B27+D27+F27+H27+J27</f>
        <v>141767264</v>
      </c>
      <c r="M27" s="13">
        <f>C27+E27+G27+I27+K27</f>
        <v>0</v>
      </c>
      <c r="N27" s="14">
        <f>L27+M27</f>
        <v>141767264</v>
      </c>
      <c r="P27" s="3" t="s">
        <v>12</v>
      </c>
      <c r="Q27" s="2">
        <v>5723</v>
      </c>
      <c r="R27" s="2">
        <v>0</v>
      </c>
      <c r="S27" s="2">
        <v>1098</v>
      </c>
      <c r="T27" s="2">
        <v>0</v>
      </c>
      <c r="U27" s="2">
        <v>1818</v>
      </c>
      <c r="V27" s="2">
        <v>0</v>
      </c>
      <c r="W27" s="2">
        <v>15098</v>
      </c>
      <c r="X27" s="2">
        <v>0</v>
      </c>
      <c r="Y27" s="2">
        <v>951</v>
      </c>
      <c r="Z27" s="2">
        <v>0</v>
      </c>
      <c r="AA27" s="1">
        <f>Q27+S27+U27+W27+Y27</f>
        <v>24688</v>
      </c>
      <c r="AB27" s="13">
        <f>R27+T27+V27+X27+Z27</f>
        <v>0</v>
      </c>
      <c r="AC27" s="14">
        <f>AA27+AB27</f>
        <v>24688</v>
      </c>
      <c r="AE27" s="3" t="s">
        <v>12</v>
      </c>
      <c r="AF27" s="2">
        <f>IFERROR(B27/Q27, "N.A.")</f>
        <v>6047.5729512493444</v>
      </c>
      <c r="AG27" s="2" t="str">
        <f t="shared" ref="AG27:AR31" si="15">IFERROR(C27/R27, "N.A.")</f>
        <v>N.A.</v>
      </c>
      <c r="AH27" s="2">
        <f t="shared" si="15"/>
        <v>3938.5610200364299</v>
      </c>
      <c r="AI27" s="2" t="str">
        <f t="shared" si="15"/>
        <v>N.A.</v>
      </c>
      <c r="AJ27" s="2">
        <f t="shared" si="15"/>
        <v>5506.5071507150715</v>
      </c>
      <c r="AK27" s="2" t="str">
        <f t="shared" si="15"/>
        <v>N.A.</v>
      </c>
      <c r="AL27" s="2">
        <f t="shared" si="15"/>
        <v>6147.9423764737048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5742.3551523007127</v>
      </c>
      <c r="AQ27" s="13" t="str">
        <f t="shared" si="15"/>
        <v>N.A.</v>
      </c>
      <c r="AR27" s="14">
        <f t="shared" si="15"/>
        <v>5742.3551523007127</v>
      </c>
    </row>
    <row r="28" spans="1:44" ht="15" customHeight="1" thickBot="1" x14ac:dyDescent="0.3">
      <c r="A28" s="3" t="s">
        <v>13</v>
      </c>
      <c r="B28" s="2">
        <v>6157600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6157600</v>
      </c>
      <c r="M28" s="13">
        <f t="shared" si="16"/>
        <v>0</v>
      </c>
      <c r="N28" s="14">
        <f t="shared" ref="N28:N30" si="17">L28+M28</f>
        <v>6157600</v>
      </c>
      <c r="P28" s="3" t="s">
        <v>13</v>
      </c>
      <c r="Q28" s="2">
        <v>788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788</v>
      </c>
      <c r="AB28" s="13">
        <f t="shared" si="18"/>
        <v>0</v>
      </c>
      <c r="AC28" s="14">
        <f t="shared" ref="AC28:AC30" si="19">AA28+AB28</f>
        <v>788</v>
      </c>
      <c r="AE28" s="3" t="s">
        <v>13</v>
      </c>
      <c r="AF28" s="2">
        <f t="shared" ref="AF28:AF31" si="20">IFERROR(B28/Q28, "N.A.")</f>
        <v>7814.2131979695432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7814.2131979695432</v>
      </c>
      <c r="AQ28" s="13" t="str">
        <f t="shared" si="15"/>
        <v>N.A.</v>
      </c>
      <c r="AR28" s="14">
        <f t="shared" si="15"/>
        <v>7814.2131979695432</v>
      </c>
    </row>
    <row r="29" spans="1:44" ht="15" customHeight="1" thickBot="1" x14ac:dyDescent="0.3">
      <c r="A29" s="3" t="s">
        <v>14</v>
      </c>
      <c r="B29" s="2">
        <v>46512290.000000007</v>
      </c>
      <c r="C29" s="2">
        <v>272493154.99999988</v>
      </c>
      <c r="D29" s="2">
        <v>7211100.0000000009</v>
      </c>
      <c r="E29" s="2">
        <v>11456000</v>
      </c>
      <c r="F29" s="2"/>
      <c r="G29" s="2">
        <v>18802360</v>
      </c>
      <c r="H29" s="2"/>
      <c r="I29" s="2">
        <v>14585519.999999998</v>
      </c>
      <c r="J29" s="2">
        <v>0</v>
      </c>
      <c r="K29" s="2"/>
      <c r="L29" s="1">
        <f t="shared" si="16"/>
        <v>53723390.000000007</v>
      </c>
      <c r="M29" s="13">
        <f t="shared" si="16"/>
        <v>317337034.99999988</v>
      </c>
      <c r="N29" s="14">
        <f t="shared" si="17"/>
        <v>371060424.99999988</v>
      </c>
      <c r="P29" s="3" t="s">
        <v>14</v>
      </c>
      <c r="Q29" s="2">
        <v>10247</v>
      </c>
      <c r="R29" s="2">
        <v>31633</v>
      </c>
      <c r="S29" s="2">
        <v>1252</v>
      </c>
      <c r="T29" s="2">
        <v>538</v>
      </c>
      <c r="U29" s="2">
        <v>0</v>
      </c>
      <c r="V29" s="2">
        <v>2767</v>
      </c>
      <c r="W29" s="2">
        <v>0</v>
      </c>
      <c r="X29" s="2">
        <v>2416</v>
      </c>
      <c r="Y29" s="2">
        <v>556</v>
      </c>
      <c r="Z29" s="2">
        <v>0</v>
      </c>
      <c r="AA29" s="1">
        <f t="shared" si="18"/>
        <v>12055</v>
      </c>
      <c r="AB29" s="13">
        <f t="shared" si="18"/>
        <v>37354</v>
      </c>
      <c r="AC29" s="14">
        <f t="shared" si="19"/>
        <v>49409</v>
      </c>
      <c r="AE29" s="3" t="s">
        <v>14</v>
      </c>
      <c r="AF29" s="2">
        <f t="shared" si="20"/>
        <v>4539.1129110959309</v>
      </c>
      <c r="AG29" s="2">
        <f t="shared" si="15"/>
        <v>8614.2052603293996</v>
      </c>
      <c r="AH29" s="2">
        <f t="shared" si="15"/>
        <v>5759.6645367412148</v>
      </c>
      <c r="AI29" s="2">
        <f t="shared" si="15"/>
        <v>21293.680297397768</v>
      </c>
      <c r="AJ29" s="2" t="str">
        <f t="shared" si="15"/>
        <v>N.A.</v>
      </c>
      <c r="AK29" s="2">
        <f t="shared" si="15"/>
        <v>6795.2150343332132</v>
      </c>
      <c r="AL29" s="2" t="str">
        <f t="shared" si="15"/>
        <v>N.A.</v>
      </c>
      <c r="AM29" s="2">
        <f t="shared" si="15"/>
        <v>6037.0529801324492</v>
      </c>
      <c r="AN29" s="2">
        <f t="shared" si="15"/>
        <v>0</v>
      </c>
      <c r="AO29" s="2" t="str">
        <f t="shared" si="15"/>
        <v>N.A.</v>
      </c>
      <c r="AP29" s="15">
        <f t="shared" si="15"/>
        <v>4456.5234342596441</v>
      </c>
      <c r="AQ29" s="13">
        <f t="shared" si="15"/>
        <v>8495.3963430957829</v>
      </c>
      <c r="AR29" s="14">
        <f t="shared" si="15"/>
        <v>7509.9764212997607</v>
      </c>
    </row>
    <row r="30" spans="1:44" ht="15" customHeight="1" thickBot="1" x14ac:dyDescent="0.3">
      <c r="A30" s="3" t="s">
        <v>15</v>
      </c>
      <c r="B30" s="2">
        <v>23594164</v>
      </c>
      <c r="C30" s="2"/>
      <c r="D30" s="2">
        <v>838285</v>
      </c>
      <c r="E30" s="2"/>
      <c r="F30" s="2"/>
      <c r="G30" s="2">
        <v>1012500</v>
      </c>
      <c r="H30" s="2">
        <v>8866639.0000000019</v>
      </c>
      <c r="I30" s="2"/>
      <c r="J30" s="2">
        <v>0</v>
      </c>
      <c r="K30" s="2"/>
      <c r="L30" s="1">
        <f t="shared" si="16"/>
        <v>33299088</v>
      </c>
      <c r="M30" s="13">
        <f t="shared" si="16"/>
        <v>1012500</v>
      </c>
      <c r="N30" s="14">
        <f t="shared" si="17"/>
        <v>34311588</v>
      </c>
      <c r="P30" s="3" t="s">
        <v>15</v>
      </c>
      <c r="Q30" s="2">
        <v>5831</v>
      </c>
      <c r="R30" s="2">
        <v>0</v>
      </c>
      <c r="S30" s="2">
        <v>420</v>
      </c>
      <c r="T30" s="2">
        <v>0</v>
      </c>
      <c r="U30" s="2">
        <v>0</v>
      </c>
      <c r="V30" s="2">
        <v>270</v>
      </c>
      <c r="W30" s="2">
        <v>6075</v>
      </c>
      <c r="X30" s="2">
        <v>0</v>
      </c>
      <c r="Y30" s="2">
        <v>651</v>
      </c>
      <c r="Z30" s="2">
        <v>0</v>
      </c>
      <c r="AA30" s="1">
        <f t="shared" si="18"/>
        <v>12977</v>
      </c>
      <c r="AB30" s="13">
        <f t="shared" si="18"/>
        <v>270</v>
      </c>
      <c r="AC30" s="21">
        <f t="shared" si="19"/>
        <v>13247</v>
      </c>
      <c r="AE30" s="3" t="s">
        <v>15</v>
      </c>
      <c r="AF30" s="2">
        <f t="shared" si="20"/>
        <v>4046.3323615160348</v>
      </c>
      <c r="AG30" s="2" t="str">
        <f t="shared" si="15"/>
        <v>N.A.</v>
      </c>
      <c r="AH30" s="2">
        <f t="shared" si="15"/>
        <v>1995.9166666666667</v>
      </c>
      <c r="AI30" s="2" t="str">
        <f t="shared" si="15"/>
        <v>N.A.</v>
      </c>
      <c r="AJ30" s="2" t="str">
        <f t="shared" si="15"/>
        <v>N.A.</v>
      </c>
      <c r="AK30" s="2">
        <f t="shared" si="15"/>
        <v>3750</v>
      </c>
      <c r="AL30" s="2">
        <f t="shared" si="15"/>
        <v>1459.5290534979426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2566.0081682977575</v>
      </c>
      <c r="AQ30" s="13">
        <f t="shared" si="15"/>
        <v>3750</v>
      </c>
      <c r="AR30" s="14">
        <f t="shared" si="15"/>
        <v>2590.1402581716616</v>
      </c>
    </row>
    <row r="31" spans="1:44" ht="15" customHeight="1" thickBot="1" x14ac:dyDescent="0.3">
      <c r="A31" s="4" t="s">
        <v>16</v>
      </c>
      <c r="B31" s="2">
        <v>110874314</v>
      </c>
      <c r="C31" s="2">
        <v>272493154.99999988</v>
      </c>
      <c r="D31" s="2">
        <v>12373925</v>
      </c>
      <c r="E31" s="2">
        <v>11456000</v>
      </c>
      <c r="F31" s="2">
        <v>10010830</v>
      </c>
      <c r="G31" s="2">
        <v>19814860</v>
      </c>
      <c r="H31" s="2">
        <v>101688272.99999999</v>
      </c>
      <c r="I31" s="2">
        <v>14585519.999999998</v>
      </c>
      <c r="J31" s="2">
        <v>0</v>
      </c>
      <c r="K31" s="2"/>
      <c r="L31" s="1">
        <f t="shared" ref="L31" si="21">B31+D31+F31+H31+J31</f>
        <v>234947342</v>
      </c>
      <c r="M31" s="13">
        <f t="shared" ref="M31" si="22">C31+E31+G31+I31+K31</f>
        <v>318349534.99999988</v>
      </c>
      <c r="N31" s="21">
        <f t="shared" ref="N31" si="23">L31+M31</f>
        <v>553296876.99999988</v>
      </c>
      <c r="P31" s="4" t="s">
        <v>16</v>
      </c>
      <c r="Q31" s="2">
        <v>22589</v>
      </c>
      <c r="R31" s="2">
        <v>31633</v>
      </c>
      <c r="S31" s="2">
        <v>2770</v>
      </c>
      <c r="T31" s="2">
        <v>538</v>
      </c>
      <c r="U31" s="2">
        <v>1818</v>
      </c>
      <c r="V31" s="2">
        <v>3037</v>
      </c>
      <c r="W31" s="2">
        <v>21173</v>
      </c>
      <c r="X31" s="2">
        <v>2416</v>
      </c>
      <c r="Y31" s="2">
        <v>2158</v>
      </c>
      <c r="Z31" s="2">
        <v>0</v>
      </c>
      <c r="AA31" s="1">
        <f t="shared" ref="AA31" si="24">Q31+S31+U31+W31+Y31</f>
        <v>50508</v>
      </c>
      <c r="AB31" s="13">
        <f t="shared" ref="AB31" si="25">R31+T31+V31+X31+Z31</f>
        <v>37624</v>
      </c>
      <c r="AC31" s="14">
        <f t="shared" ref="AC31" si="26">AA31+AB31</f>
        <v>88132</v>
      </c>
      <c r="AE31" s="4" t="s">
        <v>16</v>
      </c>
      <c r="AF31" s="2">
        <f t="shared" si="20"/>
        <v>4908.3321085484085</v>
      </c>
      <c r="AG31" s="2">
        <f t="shared" si="15"/>
        <v>8614.2052603293996</v>
      </c>
      <c r="AH31" s="2">
        <f t="shared" si="15"/>
        <v>4467.1209386281589</v>
      </c>
      <c r="AI31" s="2">
        <f t="shared" si="15"/>
        <v>21293.680297397768</v>
      </c>
      <c r="AJ31" s="2">
        <f t="shared" si="15"/>
        <v>5506.5071507150715</v>
      </c>
      <c r="AK31" s="2">
        <f t="shared" si="15"/>
        <v>6524.4846888376687</v>
      </c>
      <c r="AL31" s="2">
        <f t="shared" si="15"/>
        <v>4802.7333396306612</v>
      </c>
      <c r="AM31" s="2">
        <f t="shared" si="15"/>
        <v>6037.0529801324492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4651.685713154352</v>
      </c>
      <c r="AQ31" s="13">
        <f t="shared" ref="AQ31" si="28">IFERROR(M31/AB31, "N.A.")</f>
        <v>8461.3420954709727</v>
      </c>
      <c r="AR31" s="14">
        <f t="shared" ref="AR31" si="29">IFERROR(N31/AC31, "N.A.")</f>
        <v>6278.0474402033296</v>
      </c>
    </row>
    <row r="32" spans="1:44" ht="15" customHeight="1" thickBot="1" x14ac:dyDescent="0.3">
      <c r="A32" s="5" t="s">
        <v>0</v>
      </c>
      <c r="B32" s="42">
        <f>B31+C31</f>
        <v>383367468.99999988</v>
      </c>
      <c r="C32" s="43"/>
      <c r="D32" s="42">
        <f>D31+E31</f>
        <v>23829925</v>
      </c>
      <c r="E32" s="43"/>
      <c r="F32" s="42">
        <f>F31+G31</f>
        <v>29825690</v>
      </c>
      <c r="G32" s="43"/>
      <c r="H32" s="42">
        <f>H31+I31</f>
        <v>116273792.99999999</v>
      </c>
      <c r="I32" s="43"/>
      <c r="J32" s="42">
        <f>J31+K31</f>
        <v>0</v>
      </c>
      <c r="K32" s="43"/>
      <c r="L32" s="42">
        <f>L31+M31</f>
        <v>553296876.99999988</v>
      </c>
      <c r="M32" s="46"/>
      <c r="N32" s="22">
        <f>B32+D32+F32+H32+J32</f>
        <v>553296876.99999988</v>
      </c>
      <c r="P32" s="5" t="s">
        <v>0</v>
      </c>
      <c r="Q32" s="42">
        <f>Q31+R31</f>
        <v>54222</v>
      </c>
      <c r="R32" s="43"/>
      <c r="S32" s="42">
        <f>S31+T31</f>
        <v>3308</v>
      </c>
      <c r="T32" s="43"/>
      <c r="U32" s="42">
        <f>U31+V31</f>
        <v>4855</v>
      </c>
      <c r="V32" s="43"/>
      <c r="W32" s="42">
        <f>W31+X31</f>
        <v>23589</v>
      </c>
      <c r="X32" s="43"/>
      <c r="Y32" s="42">
        <f>Y31+Z31</f>
        <v>2158</v>
      </c>
      <c r="Z32" s="43"/>
      <c r="AA32" s="42">
        <f>AA31+AB31</f>
        <v>88132</v>
      </c>
      <c r="AB32" s="43"/>
      <c r="AC32" s="23">
        <f>Q32+S32+U32+W32+Y32</f>
        <v>88132</v>
      </c>
      <c r="AE32" s="5" t="s">
        <v>0</v>
      </c>
      <c r="AF32" s="44">
        <f>IFERROR(B32/Q32,"N.A.")</f>
        <v>7070.3306591420433</v>
      </c>
      <c r="AG32" s="45"/>
      <c r="AH32" s="44">
        <f>IFERROR(D32/S32,"N.A.")</f>
        <v>7203.7258162031439</v>
      </c>
      <c r="AI32" s="45"/>
      <c r="AJ32" s="44">
        <f>IFERROR(F32/U32,"N.A.")</f>
        <v>6143.2935118434607</v>
      </c>
      <c r="AK32" s="45"/>
      <c r="AL32" s="44">
        <f>IFERROR(H32/W32,"N.A.")</f>
        <v>4929.1531222179819</v>
      </c>
      <c r="AM32" s="45"/>
      <c r="AN32" s="44">
        <f>IFERROR(J32/Y32,"N.A.")</f>
        <v>0</v>
      </c>
      <c r="AO32" s="45"/>
      <c r="AP32" s="44">
        <f>IFERROR(L32/AA32,"N.A.")</f>
        <v>6278.0474402033296</v>
      </c>
      <c r="AQ32" s="45"/>
      <c r="AR32" s="16">
        <f>IFERROR(N32/AC32, "N.A.")</f>
        <v>6278.0474402033296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12217026</v>
      </c>
      <c r="C39" s="2"/>
      <c r="D39" s="2"/>
      <c r="E39" s="2"/>
      <c r="F39" s="2">
        <v>0</v>
      </c>
      <c r="G39" s="2"/>
      <c r="H39" s="2">
        <v>51387009.99999997</v>
      </c>
      <c r="I39" s="2"/>
      <c r="J39" s="2">
        <v>0</v>
      </c>
      <c r="K39" s="2"/>
      <c r="L39" s="1">
        <f>B39+D39+F39+H39+J39</f>
        <v>63604035.99999997</v>
      </c>
      <c r="M39" s="13">
        <f>C39+E39+G39+I39+K39</f>
        <v>0</v>
      </c>
      <c r="N39" s="14">
        <f>L39+M39</f>
        <v>63604035.99999997</v>
      </c>
      <c r="P39" s="3" t="s">
        <v>12</v>
      </c>
      <c r="Q39" s="2">
        <v>2704</v>
      </c>
      <c r="R39" s="2">
        <v>0</v>
      </c>
      <c r="S39" s="2">
        <v>0</v>
      </c>
      <c r="T39" s="2">
        <v>0</v>
      </c>
      <c r="U39" s="2">
        <v>141</v>
      </c>
      <c r="V39" s="2">
        <v>0</v>
      </c>
      <c r="W39" s="2">
        <v>9741</v>
      </c>
      <c r="X39" s="2">
        <v>0</v>
      </c>
      <c r="Y39" s="2">
        <v>1463</v>
      </c>
      <c r="Z39" s="2">
        <v>0</v>
      </c>
      <c r="AA39" s="1">
        <f>Q39+S39+U39+W39+Y39</f>
        <v>14049</v>
      </c>
      <c r="AB39" s="13">
        <f>R39+T39+V39+X39+Z39</f>
        <v>0</v>
      </c>
      <c r="AC39" s="14">
        <f>AA39+AB39</f>
        <v>14049</v>
      </c>
      <c r="AE39" s="3" t="s">
        <v>12</v>
      </c>
      <c r="AF39" s="2">
        <f>IFERROR(B39/Q39, "N.A.")</f>
        <v>4518.1309171597632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0</v>
      </c>
      <c r="AK39" s="2" t="str">
        <f t="shared" si="30"/>
        <v>N.A.</v>
      </c>
      <c r="AL39" s="2">
        <f t="shared" si="30"/>
        <v>5275.332101426955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4527.2998789949443</v>
      </c>
      <c r="AQ39" s="13" t="str">
        <f t="shared" si="30"/>
        <v>N.A.</v>
      </c>
      <c r="AR39" s="14">
        <f t="shared" si="30"/>
        <v>4527.2998789949443</v>
      </c>
    </row>
    <row r="40" spans="1:44" ht="15" customHeight="1" thickBot="1" x14ac:dyDescent="0.3">
      <c r="A40" s="3" t="s">
        <v>13</v>
      </c>
      <c r="B40" s="2">
        <v>19173989.999999996</v>
      </c>
      <c r="C40" s="2"/>
      <c r="D40" s="2">
        <v>279930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19453919.999999996</v>
      </c>
      <c r="M40" s="13">
        <f t="shared" si="31"/>
        <v>0</v>
      </c>
      <c r="N40" s="14">
        <f t="shared" ref="N40:N42" si="32">L40+M40</f>
        <v>19453919.999999996</v>
      </c>
      <c r="P40" s="3" t="s">
        <v>13</v>
      </c>
      <c r="Q40" s="2">
        <v>5041</v>
      </c>
      <c r="R40" s="2">
        <v>0</v>
      </c>
      <c r="S40" s="2">
        <v>217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5258</v>
      </c>
      <c r="AB40" s="13">
        <f t="shared" si="33"/>
        <v>0</v>
      </c>
      <c r="AC40" s="14">
        <f t="shared" ref="AC40:AC42" si="34">AA40+AB40</f>
        <v>5258</v>
      </c>
      <c r="AE40" s="3" t="s">
        <v>13</v>
      </c>
      <c r="AF40" s="2">
        <f t="shared" ref="AF40:AF43" si="35">IFERROR(B40/Q40, "N.A.")</f>
        <v>3803.6084110295569</v>
      </c>
      <c r="AG40" s="2" t="str">
        <f t="shared" si="30"/>
        <v>N.A.</v>
      </c>
      <c r="AH40" s="2">
        <f t="shared" si="30"/>
        <v>1290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3699.8706732597939</v>
      </c>
      <c r="AQ40" s="13" t="str">
        <f t="shared" si="30"/>
        <v>N.A.</v>
      </c>
      <c r="AR40" s="14">
        <f t="shared" si="30"/>
        <v>3699.8706732597939</v>
      </c>
    </row>
    <row r="41" spans="1:44" ht="15" customHeight="1" thickBot="1" x14ac:dyDescent="0.3">
      <c r="A41" s="3" t="s">
        <v>14</v>
      </c>
      <c r="B41" s="2">
        <v>26897966</v>
      </c>
      <c r="C41" s="2">
        <v>169837125</v>
      </c>
      <c r="D41" s="2">
        <v>1322560</v>
      </c>
      <c r="E41" s="2"/>
      <c r="F41" s="2"/>
      <c r="G41" s="2">
        <v>23305100</v>
      </c>
      <c r="H41" s="2"/>
      <c r="I41" s="2">
        <v>20524700</v>
      </c>
      <c r="J41" s="2">
        <v>0</v>
      </c>
      <c r="K41" s="2"/>
      <c r="L41" s="1">
        <f t="shared" si="31"/>
        <v>28220526</v>
      </c>
      <c r="M41" s="13">
        <f t="shared" si="31"/>
        <v>213666925</v>
      </c>
      <c r="N41" s="14">
        <f t="shared" si="32"/>
        <v>241887451</v>
      </c>
      <c r="P41" s="3" t="s">
        <v>14</v>
      </c>
      <c r="Q41" s="2">
        <v>8956</v>
      </c>
      <c r="R41" s="2">
        <v>24554</v>
      </c>
      <c r="S41" s="2">
        <v>416</v>
      </c>
      <c r="T41" s="2">
        <v>0</v>
      </c>
      <c r="U41" s="2">
        <v>0</v>
      </c>
      <c r="V41" s="2">
        <v>1618</v>
      </c>
      <c r="W41" s="2">
        <v>0</v>
      </c>
      <c r="X41" s="2">
        <v>2330</v>
      </c>
      <c r="Y41" s="2">
        <v>3360</v>
      </c>
      <c r="Z41" s="2">
        <v>0</v>
      </c>
      <c r="AA41" s="1">
        <f t="shared" si="33"/>
        <v>12732</v>
      </c>
      <c r="AB41" s="13">
        <f t="shared" si="33"/>
        <v>28502</v>
      </c>
      <c r="AC41" s="14">
        <f t="shared" si="34"/>
        <v>41234</v>
      </c>
      <c r="AE41" s="3" t="s">
        <v>14</v>
      </c>
      <c r="AF41" s="2">
        <f t="shared" si="35"/>
        <v>3003.345913354176</v>
      </c>
      <c r="AG41" s="2">
        <f t="shared" si="30"/>
        <v>6916.8821780565286</v>
      </c>
      <c r="AH41" s="2">
        <f t="shared" si="30"/>
        <v>3179.2307692307691</v>
      </c>
      <c r="AI41" s="2" t="str">
        <f t="shared" si="30"/>
        <v>N.A.</v>
      </c>
      <c r="AJ41" s="2" t="str">
        <f t="shared" si="30"/>
        <v>N.A.</v>
      </c>
      <c r="AK41" s="2">
        <f t="shared" si="30"/>
        <v>14403.646477132263</v>
      </c>
      <c r="AL41" s="2" t="str">
        <f t="shared" si="30"/>
        <v>N.A.</v>
      </c>
      <c r="AM41" s="2">
        <f t="shared" si="30"/>
        <v>8808.8841201716732</v>
      </c>
      <c r="AN41" s="2">
        <f t="shared" si="30"/>
        <v>0</v>
      </c>
      <c r="AO41" s="2" t="str">
        <f t="shared" si="30"/>
        <v>N.A.</v>
      </c>
      <c r="AP41" s="15">
        <f t="shared" si="30"/>
        <v>2216.5037700282751</v>
      </c>
      <c r="AQ41" s="13">
        <f t="shared" si="30"/>
        <v>7496.5590134025679</v>
      </c>
      <c r="AR41" s="14">
        <f t="shared" si="30"/>
        <v>5866.2135858757338</v>
      </c>
    </row>
    <row r="42" spans="1:44" ht="15" customHeight="1" thickBot="1" x14ac:dyDescent="0.3">
      <c r="A42" s="3" t="s">
        <v>15</v>
      </c>
      <c r="B42" s="2"/>
      <c r="C42" s="2"/>
      <c r="D42" s="2">
        <v>727560</v>
      </c>
      <c r="E42" s="2"/>
      <c r="F42" s="2"/>
      <c r="G42" s="2">
        <v>0</v>
      </c>
      <c r="H42" s="2">
        <v>0</v>
      </c>
      <c r="I42" s="2"/>
      <c r="J42" s="2">
        <v>0</v>
      </c>
      <c r="K42" s="2"/>
      <c r="L42" s="1">
        <f t="shared" si="31"/>
        <v>727560</v>
      </c>
      <c r="M42" s="13">
        <f t="shared" si="31"/>
        <v>0</v>
      </c>
      <c r="N42" s="14">
        <f t="shared" si="32"/>
        <v>727560</v>
      </c>
      <c r="P42" s="3" t="s">
        <v>15</v>
      </c>
      <c r="Q42" s="2">
        <v>0</v>
      </c>
      <c r="R42" s="2">
        <v>0</v>
      </c>
      <c r="S42" s="2">
        <v>141</v>
      </c>
      <c r="T42" s="2">
        <v>0</v>
      </c>
      <c r="U42" s="2">
        <v>0</v>
      </c>
      <c r="V42" s="2">
        <v>118</v>
      </c>
      <c r="W42" s="2">
        <v>435</v>
      </c>
      <c r="X42" s="2">
        <v>0</v>
      </c>
      <c r="Y42" s="2">
        <v>434</v>
      </c>
      <c r="Z42" s="2">
        <v>0</v>
      </c>
      <c r="AA42" s="1">
        <f t="shared" si="33"/>
        <v>1010</v>
      </c>
      <c r="AB42" s="13">
        <f t="shared" si="33"/>
        <v>118</v>
      </c>
      <c r="AC42" s="14">
        <f t="shared" si="34"/>
        <v>1128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>
        <f t="shared" si="30"/>
        <v>5160</v>
      </c>
      <c r="AI42" s="2" t="str">
        <f t="shared" si="30"/>
        <v>N.A.</v>
      </c>
      <c r="AJ42" s="2" t="str">
        <f t="shared" si="30"/>
        <v>N.A.</v>
      </c>
      <c r="AK42" s="2">
        <f t="shared" si="30"/>
        <v>0</v>
      </c>
      <c r="AL42" s="2">
        <f t="shared" si="30"/>
        <v>0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720.3564356435644</v>
      </c>
      <c r="AQ42" s="13">
        <f t="shared" si="30"/>
        <v>0</v>
      </c>
      <c r="AR42" s="14">
        <f t="shared" si="30"/>
        <v>645</v>
      </c>
    </row>
    <row r="43" spans="1:44" ht="15" customHeight="1" thickBot="1" x14ac:dyDescent="0.3">
      <c r="A43" s="4" t="s">
        <v>16</v>
      </c>
      <c r="B43" s="2">
        <v>58288982</v>
      </c>
      <c r="C43" s="2">
        <v>169837125</v>
      </c>
      <c r="D43" s="2">
        <v>2330050</v>
      </c>
      <c r="E43" s="2"/>
      <c r="F43" s="2">
        <v>0</v>
      </c>
      <c r="G43" s="2">
        <v>23305100</v>
      </c>
      <c r="H43" s="2">
        <v>51387010</v>
      </c>
      <c r="I43" s="2">
        <v>20524700</v>
      </c>
      <c r="J43" s="2">
        <v>0</v>
      </c>
      <c r="K43" s="2"/>
      <c r="L43" s="1">
        <f t="shared" ref="L43" si="36">B43+D43+F43+H43+J43</f>
        <v>112006042</v>
      </c>
      <c r="M43" s="13">
        <f t="shared" ref="M43" si="37">C43+E43+G43+I43+K43</f>
        <v>213666925</v>
      </c>
      <c r="N43" s="21">
        <f t="shared" ref="N43" si="38">L43+M43</f>
        <v>325672967</v>
      </c>
      <c r="P43" s="4" t="s">
        <v>16</v>
      </c>
      <c r="Q43" s="2">
        <v>16701</v>
      </c>
      <c r="R43" s="2">
        <v>24554</v>
      </c>
      <c r="S43" s="2">
        <v>774</v>
      </c>
      <c r="T43" s="2">
        <v>0</v>
      </c>
      <c r="U43" s="2">
        <v>141</v>
      </c>
      <c r="V43" s="2">
        <v>1736</v>
      </c>
      <c r="W43" s="2">
        <v>10176</v>
      </c>
      <c r="X43" s="2">
        <v>2330</v>
      </c>
      <c r="Y43" s="2">
        <v>5257</v>
      </c>
      <c r="Z43" s="2">
        <v>0</v>
      </c>
      <c r="AA43" s="1">
        <f t="shared" ref="AA43" si="39">Q43+S43+U43+W43+Y43</f>
        <v>33049</v>
      </c>
      <c r="AB43" s="13">
        <f t="shared" ref="AB43" si="40">R43+T43+V43+X43+Z43</f>
        <v>28620</v>
      </c>
      <c r="AC43" s="21">
        <f t="shared" ref="AC43" si="41">AA43+AB43</f>
        <v>61669</v>
      </c>
      <c r="AE43" s="4" t="s">
        <v>16</v>
      </c>
      <c r="AF43" s="2">
        <f t="shared" si="35"/>
        <v>3490.1492126219987</v>
      </c>
      <c r="AG43" s="2">
        <f t="shared" si="30"/>
        <v>6916.8821780565286</v>
      </c>
      <c r="AH43" s="2">
        <f t="shared" si="30"/>
        <v>3010.4005167958658</v>
      </c>
      <c r="AI43" s="2" t="str">
        <f t="shared" si="30"/>
        <v>N.A.</v>
      </c>
      <c r="AJ43" s="2">
        <f t="shared" si="30"/>
        <v>0</v>
      </c>
      <c r="AK43" s="2">
        <f t="shared" si="30"/>
        <v>13424.596774193549</v>
      </c>
      <c r="AL43" s="2">
        <f t="shared" si="30"/>
        <v>5049.8240959119494</v>
      </c>
      <c r="AM43" s="2">
        <f t="shared" si="30"/>
        <v>8808.8841201716732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3389.0901994008896</v>
      </c>
      <c r="AQ43" s="13">
        <f t="shared" ref="AQ43" si="43">IFERROR(M43/AB43, "N.A.")</f>
        <v>7465.6507686932218</v>
      </c>
      <c r="AR43" s="14">
        <f t="shared" ref="AR43" si="44">IFERROR(N43/AC43, "N.A.")</f>
        <v>5280.9834276540887</v>
      </c>
    </row>
    <row r="44" spans="1:44" ht="15" customHeight="1" thickBot="1" x14ac:dyDescent="0.3">
      <c r="A44" s="5" t="s">
        <v>0</v>
      </c>
      <c r="B44" s="42">
        <f>B43+C43</f>
        <v>228126107</v>
      </c>
      <c r="C44" s="43"/>
      <c r="D44" s="42">
        <f>D43+E43</f>
        <v>2330050</v>
      </c>
      <c r="E44" s="43"/>
      <c r="F44" s="42">
        <f>F43+G43</f>
        <v>23305100</v>
      </c>
      <c r="G44" s="43"/>
      <c r="H44" s="42">
        <f>H43+I43</f>
        <v>71911710</v>
      </c>
      <c r="I44" s="43"/>
      <c r="J44" s="42">
        <f>J43+K43</f>
        <v>0</v>
      </c>
      <c r="K44" s="43"/>
      <c r="L44" s="42">
        <f>L43+M43</f>
        <v>325672967</v>
      </c>
      <c r="M44" s="46"/>
      <c r="N44" s="22">
        <f>B44+D44+F44+H44+J44</f>
        <v>325672967</v>
      </c>
      <c r="P44" s="5" t="s">
        <v>0</v>
      </c>
      <c r="Q44" s="42">
        <f>Q43+R43</f>
        <v>41255</v>
      </c>
      <c r="R44" s="43"/>
      <c r="S44" s="42">
        <f>S43+T43</f>
        <v>774</v>
      </c>
      <c r="T44" s="43"/>
      <c r="U44" s="42">
        <f>U43+V43</f>
        <v>1877</v>
      </c>
      <c r="V44" s="43"/>
      <c r="W44" s="42">
        <f>W43+X43</f>
        <v>12506</v>
      </c>
      <c r="X44" s="43"/>
      <c r="Y44" s="42">
        <f>Y43+Z43</f>
        <v>5257</v>
      </c>
      <c r="Z44" s="43"/>
      <c r="AA44" s="42">
        <f>AA43+AB43</f>
        <v>61669</v>
      </c>
      <c r="AB44" s="46"/>
      <c r="AC44" s="22">
        <f>Q44+S44+U44+W44+Y44</f>
        <v>61669</v>
      </c>
      <c r="AE44" s="5" t="s">
        <v>0</v>
      </c>
      <c r="AF44" s="44">
        <f>IFERROR(B44/Q44,"N.A.")</f>
        <v>5529.6596048963765</v>
      </c>
      <c r="AG44" s="45"/>
      <c r="AH44" s="44">
        <f>IFERROR(D44/S44,"N.A.")</f>
        <v>3010.4005167958658</v>
      </c>
      <c r="AI44" s="45"/>
      <c r="AJ44" s="44">
        <f>IFERROR(F44/U44,"N.A.")</f>
        <v>12416.142781033564</v>
      </c>
      <c r="AK44" s="45"/>
      <c r="AL44" s="44">
        <f>IFERROR(H44/W44,"N.A.")</f>
        <v>5750.1767151767153</v>
      </c>
      <c r="AM44" s="45"/>
      <c r="AN44" s="44">
        <f>IFERROR(J44/Y44,"N.A.")</f>
        <v>0</v>
      </c>
      <c r="AO44" s="45"/>
      <c r="AP44" s="44">
        <f>IFERROR(L44/AA44,"N.A.")</f>
        <v>5280.9834276540887</v>
      </c>
      <c r="AQ44" s="45"/>
      <c r="AR44" s="16">
        <f>IFERROR(N44/AC44, "N.A.")</f>
        <v>5280.9834276540887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99248850</v>
      </c>
      <c r="C15" s="2"/>
      <c r="D15" s="2">
        <v>37848249.999999993</v>
      </c>
      <c r="E15" s="2"/>
      <c r="F15" s="2">
        <v>66703620.000000007</v>
      </c>
      <c r="G15" s="2"/>
      <c r="H15" s="2">
        <v>268963552</v>
      </c>
      <c r="I15" s="2"/>
      <c r="J15" s="2">
        <v>0</v>
      </c>
      <c r="K15" s="2"/>
      <c r="L15" s="1">
        <f>B15+D15+F15+H15+J15</f>
        <v>472764272</v>
      </c>
      <c r="M15" s="13">
        <f>C15+E15+G15+I15+K15</f>
        <v>0</v>
      </c>
      <c r="N15" s="14">
        <f>L15+M15</f>
        <v>472764272</v>
      </c>
      <c r="P15" s="3" t="s">
        <v>12</v>
      </c>
      <c r="Q15" s="2">
        <v>16045</v>
      </c>
      <c r="R15" s="2">
        <v>0</v>
      </c>
      <c r="S15" s="2">
        <v>5912</v>
      </c>
      <c r="T15" s="2">
        <v>0</v>
      </c>
      <c r="U15" s="2">
        <v>7910</v>
      </c>
      <c r="V15" s="2">
        <v>0</v>
      </c>
      <c r="W15" s="2">
        <v>45787</v>
      </c>
      <c r="X15" s="2">
        <v>0</v>
      </c>
      <c r="Y15" s="2">
        <v>2213</v>
      </c>
      <c r="Z15" s="2">
        <v>0</v>
      </c>
      <c r="AA15" s="1">
        <f>Q15+S15+U15+W15+Y15</f>
        <v>77867</v>
      </c>
      <c r="AB15" s="13">
        <f>R15+T15+V15+X15+Z15</f>
        <v>0</v>
      </c>
      <c r="AC15" s="14">
        <f>AA15+AB15</f>
        <v>77867</v>
      </c>
      <c r="AE15" s="3" t="s">
        <v>12</v>
      </c>
      <c r="AF15" s="2">
        <f>IFERROR(B15/Q15, "N.A.")</f>
        <v>6185.6559675911503</v>
      </c>
      <c r="AG15" s="2" t="str">
        <f t="shared" ref="AG15:AR19" si="0">IFERROR(C15/R15, "N.A.")</f>
        <v>N.A.</v>
      </c>
      <c r="AH15" s="2">
        <f t="shared" si="0"/>
        <v>6401.9367388362643</v>
      </c>
      <c r="AI15" s="2" t="str">
        <f t="shared" si="0"/>
        <v>N.A.</v>
      </c>
      <c r="AJ15" s="2">
        <f t="shared" si="0"/>
        <v>8432.8217446270555</v>
      </c>
      <c r="AK15" s="2" t="str">
        <f t="shared" si="0"/>
        <v>N.A.</v>
      </c>
      <c r="AL15" s="2">
        <f t="shared" si="0"/>
        <v>5874.2339965492392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6071.4329818793585</v>
      </c>
      <c r="AQ15" s="13" t="str">
        <f t="shared" si="0"/>
        <v>N.A.</v>
      </c>
      <c r="AR15" s="14">
        <f t="shared" si="0"/>
        <v>6071.4329818793585</v>
      </c>
    </row>
    <row r="16" spans="1:44" ht="15" customHeight="1" thickBot="1" x14ac:dyDescent="0.3">
      <c r="A16" s="3" t="s">
        <v>13</v>
      </c>
      <c r="B16" s="2">
        <v>88608771.99999997</v>
      </c>
      <c r="C16" s="2">
        <v>9278680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88608771.99999997</v>
      </c>
      <c r="M16" s="13">
        <f t="shared" si="1"/>
        <v>9278680</v>
      </c>
      <c r="N16" s="14">
        <f t="shared" ref="N16:N18" si="2">L16+M16</f>
        <v>97887451.99999997</v>
      </c>
      <c r="P16" s="3" t="s">
        <v>13</v>
      </c>
      <c r="Q16" s="2">
        <v>15374</v>
      </c>
      <c r="R16" s="2">
        <v>1843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15374</v>
      </c>
      <c r="AB16" s="13">
        <f t="shared" si="3"/>
        <v>1843</v>
      </c>
      <c r="AC16" s="14">
        <f t="shared" ref="AC16:AC18" si="4">AA16+AB16</f>
        <v>17217</v>
      </c>
      <c r="AE16" s="3" t="s">
        <v>13</v>
      </c>
      <c r="AF16" s="2">
        <f t="shared" ref="AF16:AF19" si="5">IFERROR(B16/Q16, "N.A.")</f>
        <v>5763.547027448938</v>
      </c>
      <c r="AG16" s="2">
        <f t="shared" si="0"/>
        <v>5034.5523602821486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5763.547027448938</v>
      </c>
      <c r="AQ16" s="13">
        <f t="shared" si="0"/>
        <v>5034.5523602821486</v>
      </c>
      <c r="AR16" s="14">
        <f t="shared" si="0"/>
        <v>5685.5115293024319</v>
      </c>
    </row>
    <row r="17" spans="1:44" ht="15" customHeight="1" thickBot="1" x14ac:dyDescent="0.3">
      <c r="A17" s="3" t="s">
        <v>14</v>
      </c>
      <c r="B17" s="2">
        <v>261845902.00000006</v>
      </c>
      <c r="C17" s="2">
        <v>1967410769.0000017</v>
      </c>
      <c r="D17" s="2">
        <v>62251970.000000015</v>
      </c>
      <c r="E17" s="2">
        <v>37784200</v>
      </c>
      <c r="F17" s="2"/>
      <c r="G17" s="2">
        <v>101344410</v>
      </c>
      <c r="H17" s="2"/>
      <c r="I17" s="2">
        <v>168092694.99999994</v>
      </c>
      <c r="J17" s="2">
        <v>0</v>
      </c>
      <c r="K17" s="2"/>
      <c r="L17" s="1">
        <f t="shared" si="1"/>
        <v>324097872.00000006</v>
      </c>
      <c r="M17" s="13">
        <f t="shared" si="1"/>
        <v>2274632074.0000014</v>
      </c>
      <c r="N17" s="14">
        <f t="shared" si="2"/>
        <v>2598729946.0000014</v>
      </c>
      <c r="P17" s="3" t="s">
        <v>14</v>
      </c>
      <c r="Q17" s="2">
        <v>44173</v>
      </c>
      <c r="R17" s="2">
        <v>252523</v>
      </c>
      <c r="S17" s="2">
        <v>10143</v>
      </c>
      <c r="T17" s="2">
        <v>2519</v>
      </c>
      <c r="U17" s="2">
        <v>0</v>
      </c>
      <c r="V17" s="2">
        <v>8587</v>
      </c>
      <c r="W17" s="2">
        <v>0</v>
      </c>
      <c r="X17" s="2">
        <v>20184</v>
      </c>
      <c r="Y17" s="2">
        <v>2720</v>
      </c>
      <c r="Z17" s="2">
        <v>0</v>
      </c>
      <c r="AA17" s="1">
        <f t="shared" si="3"/>
        <v>57036</v>
      </c>
      <c r="AB17" s="13">
        <f t="shared" si="3"/>
        <v>283813</v>
      </c>
      <c r="AC17" s="14">
        <f t="shared" si="4"/>
        <v>340849</v>
      </c>
      <c r="AE17" s="3" t="s">
        <v>14</v>
      </c>
      <c r="AF17" s="2">
        <f t="shared" si="5"/>
        <v>5927.736445339915</v>
      </c>
      <c r="AG17" s="2">
        <f t="shared" si="0"/>
        <v>7791.0161411039853</v>
      </c>
      <c r="AH17" s="2">
        <f t="shared" si="0"/>
        <v>6137.4317263137154</v>
      </c>
      <c r="AI17" s="2">
        <f t="shared" si="0"/>
        <v>14999.682413656214</v>
      </c>
      <c r="AJ17" s="2" t="str">
        <f t="shared" si="0"/>
        <v>N.A.</v>
      </c>
      <c r="AK17" s="2">
        <f t="shared" si="0"/>
        <v>11802.07406544777</v>
      </c>
      <c r="AL17" s="2" t="str">
        <f t="shared" si="0"/>
        <v>N.A.</v>
      </c>
      <c r="AM17" s="2">
        <f t="shared" si="0"/>
        <v>8328.0169936583407</v>
      </c>
      <c r="AN17" s="2">
        <f t="shared" si="0"/>
        <v>0</v>
      </c>
      <c r="AO17" s="2" t="str">
        <f t="shared" si="0"/>
        <v>N.A.</v>
      </c>
      <c r="AP17" s="15">
        <f t="shared" si="0"/>
        <v>5682.3387334315175</v>
      </c>
      <c r="AQ17" s="13">
        <f t="shared" si="0"/>
        <v>8014.5450490287667</v>
      </c>
      <c r="AR17" s="14">
        <f t="shared" si="0"/>
        <v>7624.2850822505025</v>
      </c>
    </row>
    <row r="18" spans="1:44" ht="15" customHeight="1" thickBot="1" x14ac:dyDescent="0.3">
      <c r="A18" s="3" t="s">
        <v>15</v>
      </c>
      <c r="B18" s="2">
        <v>5178060</v>
      </c>
      <c r="C18" s="2"/>
      <c r="D18" s="2">
        <v>727560</v>
      </c>
      <c r="E18" s="2"/>
      <c r="F18" s="2"/>
      <c r="G18" s="2">
        <v>485264</v>
      </c>
      <c r="H18" s="2">
        <v>0</v>
      </c>
      <c r="I18" s="2"/>
      <c r="J18" s="2"/>
      <c r="K18" s="2"/>
      <c r="L18" s="1">
        <f t="shared" si="1"/>
        <v>5905620</v>
      </c>
      <c r="M18" s="13">
        <f t="shared" si="1"/>
        <v>485264</v>
      </c>
      <c r="N18" s="14">
        <f t="shared" si="2"/>
        <v>6390884</v>
      </c>
      <c r="P18" s="3" t="s">
        <v>15</v>
      </c>
      <c r="Q18" s="2">
        <v>589</v>
      </c>
      <c r="R18" s="2">
        <v>0</v>
      </c>
      <c r="S18" s="2">
        <v>94</v>
      </c>
      <c r="T18" s="2">
        <v>0</v>
      </c>
      <c r="U18" s="2">
        <v>0</v>
      </c>
      <c r="V18" s="2">
        <v>208</v>
      </c>
      <c r="W18" s="2">
        <v>131</v>
      </c>
      <c r="X18" s="2">
        <v>0</v>
      </c>
      <c r="Y18" s="2">
        <v>0</v>
      </c>
      <c r="Z18" s="2">
        <v>0</v>
      </c>
      <c r="AA18" s="1">
        <f t="shared" si="3"/>
        <v>814</v>
      </c>
      <c r="AB18" s="13">
        <f t="shared" si="3"/>
        <v>208</v>
      </c>
      <c r="AC18" s="21">
        <f t="shared" si="4"/>
        <v>1022</v>
      </c>
      <c r="AE18" s="3" t="s">
        <v>15</v>
      </c>
      <c r="AF18" s="2">
        <f t="shared" si="5"/>
        <v>8791.2733446519524</v>
      </c>
      <c r="AG18" s="2" t="str">
        <f t="shared" si="0"/>
        <v>N.A.</v>
      </c>
      <c r="AH18" s="2">
        <f t="shared" si="0"/>
        <v>7740</v>
      </c>
      <c r="AI18" s="2" t="str">
        <f t="shared" si="0"/>
        <v>N.A.</v>
      </c>
      <c r="AJ18" s="2" t="str">
        <f t="shared" si="0"/>
        <v>N.A.</v>
      </c>
      <c r="AK18" s="2">
        <f t="shared" si="0"/>
        <v>2333</v>
      </c>
      <c r="AL18" s="2">
        <f t="shared" si="0"/>
        <v>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7255.0614250614253</v>
      </c>
      <c r="AQ18" s="13">
        <f t="shared" si="0"/>
        <v>2333</v>
      </c>
      <c r="AR18" s="14">
        <f t="shared" si="0"/>
        <v>6253.3111545988259</v>
      </c>
    </row>
    <row r="19" spans="1:44" ht="15" customHeight="1" thickBot="1" x14ac:dyDescent="0.3">
      <c r="A19" s="4" t="s">
        <v>16</v>
      </c>
      <c r="B19" s="2">
        <v>454881583.99999952</v>
      </c>
      <c r="C19" s="2">
        <v>1976689448.9999998</v>
      </c>
      <c r="D19" s="2">
        <v>100827779.99999999</v>
      </c>
      <c r="E19" s="2">
        <v>37784200</v>
      </c>
      <c r="F19" s="2">
        <v>66703620.000000007</v>
      </c>
      <c r="G19" s="2">
        <v>101829674</v>
      </c>
      <c r="H19" s="2">
        <v>268963552.00000018</v>
      </c>
      <c r="I19" s="2">
        <v>168092694.99999994</v>
      </c>
      <c r="J19" s="2">
        <v>0</v>
      </c>
      <c r="K19" s="2"/>
      <c r="L19" s="1">
        <f t="shared" ref="L19" si="6">B19+D19+F19+H19+J19</f>
        <v>891376535.99999976</v>
      </c>
      <c r="M19" s="13">
        <f t="shared" ref="M19" si="7">C19+E19+G19+I19+K19</f>
        <v>2284396017.9999995</v>
      </c>
      <c r="N19" s="21">
        <f t="shared" ref="N19" si="8">L19+M19</f>
        <v>3175772553.999999</v>
      </c>
      <c r="P19" s="4" t="s">
        <v>16</v>
      </c>
      <c r="Q19" s="2">
        <v>76181</v>
      </c>
      <c r="R19" s="2">
        <v>254366</v>
      </c>
      <c r="S19" s="2">
        <v>16149</v>
      </c>
      <c r="T19" s="2">
        <v>2519</v>
      </c>
      <c r="U19" s="2">
        <v>7910</v>
      </c>
      <c r="V19" s="2">
        <v>8795</v>
      </c>
      <c r="W19" s="2">
        <v>45918</v>
      </c>
      <c r="X19" s="2">
        <v>20184</v>
      </c>
      <c r="Y19" s="2">
        <v>4933</v>
      </c>
      <c r="Z19" s="2">
        <v>0</v>
      </c>
      <c r="AA19" s="1">
        <f t="shared" ref="AA19" si="9">Q19+S19+U19+W19+Y19</f>
        <v>151091</v>
      </c>
      <c r="AB19" s="13">
        <f t="shared" ref="AB19" si="10">R19+T19+V19+X19+Z19</f>
        <v>285864</v>
      </c>
      <c r="AC19" s="14">
        <f t="shared" ref="AC19" si="11">AA19+AB19</f>
        <v>436955</v>
      </c>
      <c r="AE19" s="4" t="s">
        <v>16</v>
      </c>
      <c r="AF19" s="2">
        <f t="shared" si="5"/>
        <v>5971.0634410154698</v>
      </c>
      <c r="AG19" s="2">
        <f t="shared" si="0"/>
        <v>7771.0442787164939</v>
      </c>
      <c r="AH19" s="2">
        <f t="shared" si="0"/>
        <v>6243.5927921233506</v>
      </c>
      <c r="AI19" s="2">
        <f t="shared" si="0"/>
        <v>14999.682413656214</v>
      </c>
      <c r="AJ19" s="2">
        <f t="shared" si="0"/>
        <v>8432.8217446270555</v>
      </c>
      <c r="AK19" s="2">
        <f t="shared" si="0"/>
        <v>11578.132347924957</v>
      </c>
      <c r="AL19" s="2">
        <f t="shared" si="0"/>
        <v>5857.4753255803862</v>
      </c>
      <c r="AM19" s="2">
        <f t="shared" si="0"/>
        <v>8328.0169936583407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5899.6004791814185</v>
      </c>
      <c r="AQ19" s="13">
        <f t="shared" ref="AQ19" si="13">IFERROR(M19/AB19, "N.A.")</f>
        <v>7991.1986748943536</v>
      </c>
      <c r="AR19" s="14">
        <f t="shared" ref="AR19" si="14">IFERROR(N19/AC19, "N.A.")</f>
        <v>7267.9624995708919</v>
      </c>
    </row>
    <row r="20" spans="1:44" ht="15" customHeight="1" thickBot="1" x14ac:dyDescent="0.3">
      <c r="A20" s="5" t="s">
        <v>0</v>
      </c>
      <c r="B20" s="42">
        <f>B19+C19</f>
        <v>2431571032.999999</v>
      </c>
      <c r="C20" s="43"/>
      <c r="D20" s="42">
        <f>D19+E19</f>
        <v>138611980</v>
      </c>
      <c r="E20" s="43"/>
      <c r="F20" s="42">
        <f>F19+G19</f>
        <v>168533294</v>
      </c>
      <c r="G20" s="43"/>
      <c r="H20" s="42">
        <f>H19+I19</f>
        <v>437056247.00000012</v>
      </c>
      <c r="I20" s="43"/>
      <c r="J20" s="42">
        <f>J19+K19</f>
        <v>0</v>
      </c>
      <c r="K20" s="43"/>
      <c r="L20" s="42">
        <f>L19+M19</f>
        <v>3175772553.999999</v>
      </c>
      <c r="M20" s="46"/>
      <c r="N20" s="22">
        <f>B20+D20+F20+H20+J20</f>
        <v>3175772553.999999</v>
      </c>
      <c r="P20" s="5" t="s">
        <v>0</v>
      </c>
      <c r="Q20" s="42">
        <f>Q19+R19</f>
        <v>330547</v>
      </c>
      <c r="R20" s="43"/>
      <c r="S20" s="42">
        <f>S19+T19</f>
        <v>18668</v>
      </c>
      <c r="T20" s="43"/>
      <c r="U20" s="42">
        <f>U19+V19</f>
        <v>16705</v>
      </c>
      <c r="V20" s="43"/>
      <c r="W20" s="42">
        <f>W19+X19</f>
        <v>66102</v>
      </c>
      <c r="X20" s="43"/>
      <c r="Y20" s="42">
        <f>Y19+Z19</f>
        <v>4933</v>
      </c>
      <c r="Z20" s="43"/>
      <c r="AA20" s="42">
        <f>AA19+AB19</f>
        <v>436955</v>
      </c>
      <c r="AB20" s="43"/>
      <c r="AC20" s="23">
        <f>Q20+S20+U20+W20+Y20</f>
        <v>436955</v>
      </c>
      <c r="AE20" s="5" t="s">
        <v>0</v>
      </c>
      <c r="AF20" s="44">
        <f>IFERROR(B20/Q20,"N.A.")</f>
        <v>7356.2036049336375</v>
      </c>
      <c r="AG20" s="45"/>
      <c r="AH20" s="44">
        <f>IFERROR(D20/S20,"N.A.")</f>
        <v>7425.1114206128132</v>
      </c>
      <c r="AI20" s="45"/>
      <c r="AJ20" s="44">
        <f>IFERROR(F20/U20,"N.A.")</f>
        <v>10088.793415145166</v>
      </c>
      <c r="AK20" s="45"/>
      <c r="AL20" s="44">
        <f>IFERROR(H20/W20,"N.A.")</f>
        <v>6611.8460409669924</v>
      </c>
      <c r="AM20" s="45"/>
      <c r="AN20" s="44">
        <f>IFERROR(J20/Y20,"N.A.")</f>
        <v>0</v>
      </c>
      <c r="AO20" s="45"/>
      <c r="AP20" s="44">
        <f>IFERROR(L20/AA20,"N.A.")</f>
        <v>7267.9624995708919</v>
      </c>
      <c r="AQ20" s="45"/>
      <c r="AR20" s="16">
        <f>IFERROR(N20/AC20, "N.A.")</f>
        <v>7267.9624995708919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82212740</v>
      </c>
      <c r="C27" s="2"/>
      <c r="D27" s="2">
        <v>30031280.000000007</v>
      </c>
      <c r="E27" s="2"/>
      <c r="F27" s="2">
        <v>49374540</v>
      </c>
      <c r="G27" s="2"/>
      <c r="H27" s="2">
        <v>181351862.00000009</v>
      </c>
      <c r="I27" s="2"/>
      <c r="J27" s="2">
        <v>0</v>
      </c>
      <c r="K27" s="2"/>
      <c r="L27" s="1">
        <f>B27+D27+F27+H27+J27</f>
        <v>342970422.00000012</v>
      </c>
      <c r="M27" s="13">
        <f>C27+E27+G27+I27+K27</f>
        <v>0</v>
      </c>
      <c r="N27" s="14">
        <f>L27+M27</f>
        <v>342970422.00000012</v>
      </c>
      <c r="P27" s="3" t="s">
        <v>12</v>
      </c>
      <c r="Q27" s="2">
        <v>10921</v>
      </c>
      <c r="R27" s="2">
        <v>0</v>
      </c>
      <c r="S27" s="2">
        <v>4455</v>
      </c>
      <c r="T27" s="2">
        <v>0</v>
      </c>
      <c r="U27" s="2">
        <v>6351</v>
      </c>
      <c r="V27" s="2">
        <v>0</v>
      </c>
      <c r="W27" s="2">
        <v>26527</v>
      </c>
      <c r="X27" s="2">
        <v>0</v>
      </c>
      <c r="Y27" s="2">
        <v>1221</v>
      </c>
      <c r="Z27" s="2">
        <v>0</v>
      </c>
      <c r="AA27" s="1">
        <f>Q27+S27+U27+W27+Y27</f>
        <v>49475</v>
      </c>
      <c r="AB27" s="13">
        <f>R27+T27+V27+X27+Z27</f>
        <v>0</v>
      </c>
      <c r="AC27" s="14">
        <f>AA27+AB27</f>
        <v>49475</v>
      </c>
      <c r="AE27" s="3" t="s">
        <v>12</v>
      </c>
      <c r="AF27" s="2">
        <f>IFERROR(B27/Q27, "N.A.")</f>
        <v>7527.9498214449222</v>
      </c>
      <c r="AG27" s="2" t="str">
        <f t="shared" ref="AG27:AR31" si="15">IFERROR(C27/R27, "N.A.")</f>
        <v>N.A.</v>
      </c>
      <c r="AH27" s="2">
        <f t="shared" si="15"/>
        <v>6741.0280583613931</v>
      </c>
      <c r="AI27" s="2" t="str">
        <f t="shared" si="15"/>
        <v>N.A.</v>
      </c>
      <c r="AJ27" s="2">
        <f t="shared" si="15"/>
        <v>7774.2938119981109</v>
      </c>
      <c r="AK27" s="2" t="str">
        <f t="shared" si="15"/>
        <v>N.A.</v>
      </c>
      <c r="AL27" s="2">
        <f t="shared" si="15"/>
        <v>6836.5009989821729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6932.1965032844892</v>
      </c>
      <c r="AQ27" s="13" t="str">
        <f t="shared" si="15"/>
        <v>N.A.</v>
      </c>
      <c r="AR27" s="14">
        <f t="shared" si="15"/>
        <v>6932.1965032844892</v>
      </c>
    </row>
    <row r="28" spans="1:44" ht="15" customHeight="1" thickBot="1" x14ac:dyDescent="0.3">
      <c r="A28" s="3" t="s">
        <v>13</v>
      </c>
      <c r="B28" s="2">
        <v>16340359.999999998</v>
      </c>
      <c r="C28" s="2">
        <v>2814000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16340359.999999998</v>
      </c>
      <c r="M28" s="13">
        <f t="shared" si="16"/>
        <v>2814000</v>
      </c>
      <c r="N28" s="14">
        <f t="shared" ref="N28:N30" si="17">L28+M28</f>
        <v>19154360</v>
      </c>
      <c r="P28" s="3" t="s">
        <v>13</v>
      </c>
      <c r="Q28" s="2">
        <v>994</v>
      </c>
      <c r="R28" s="2">
        <v>877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994</v>
      </c>
      <c r="AB28" s="13">
        <f t="shared" si="18"/>
        <v>877</v>
      </c>
      <c r="AC28" s="14">
        <f t="shared" ref="AC28:AC30" si="19">AA28+AB28</f>
        <v>1871</v>
      </c>
      <c r="AE28" s="3" t="s">
        <v>13</v>
      </c>
      <c r="AF28" s="2">
        <f t="shared" ref="AF28:AF31" si="20">IFERROR(B28/Q28, "N.A.")</f>
        <v>16438.993963782694</v>
      </c>
      <c r="AG28" s="2">
        <f t="shared" si="15"/>
        <v>3208.6659064994301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16438.993963782694</v>
      </c>
      <c r="AQ28" s="13">
        <f t="shared" si="15"/>
        <v>3208.6659064994301</v>
      </c>
      <c r="AR28" s="14">
        <f t="shared" si="15"/>
        <v>10237.498663816141</v>
      </c>
    </row>
    <row r="29" spans="1:44" ht="15" customHeight="1" thickBot="1" x14ac:dyDescent="0.3">
      <c r="A29" s="3" t="s">
        <v>14</v>
      </c>
      <c r="B29" s="2">
        <v>180511296</v>
      </c>
      <c r="C29" s="2">
        <v>1215190774</v>
      </c>
      <c r="D29" s="2">
        <v>47980439.999999993</v>
      </c>
      <c r="E29" s="2">
        <v>34898200</v>
      </c>
      <c r="F29" s="2"/>
      <c r="G29" s="2">
        <v>77848010</v>
      </c>
      <c r="H29" s="2"/>
      <c r="I29" s="2">
        <v>111421275.00000003</v>
      </c>
      <c r="J29" s="2">
        <v>0</v>
      </c>
      <c r="K29" s="2"/>
      <c r="L29" s="1">
        <f t="shared" si="16"/>
        <v>228491736</v>
      </c>
      <c r="M29" s="13">
        <f t="shared" si="16"/>
        <v>1439358259</v>
      </c>
      <c r="N29" s="14">
        <f t="shared" si="17"/>
        <v>1667849995</v>
      </c>
      <c r="P29" s="3" t="s">
        <v>14</v>
      </c>
      <c r="Q29" s="2">
        <v>29435</v>
      </c>
      <c r="R29" s="2">
        <v>154347</v>
      </c>
      <c r="S29" s="2">
        <v>7605</v>
      </c>
      <c r="T29" s="2">
        <v>1998</v>
      </c>
      <c r="U29" s="2">
        <v>0</v>
      </c>
      <c r="V29" s="2">
        <v>7157</v>
      </c>
      <c r="W29" s="2">
        <v>0</v>
      </c>
      <c r="X29" s="2">
        <v>13392</v>
      </c>
      <c r="Y29" s="2">
        <v>935</v>
      </c>
      <c r="Z29" s="2">
        <v>0</v>
      </c>
      <c r="AA29" s="1">
        <f t="shared" si="18"/>
        <v>37975</v>
      </c>
      <c r="AB29" s="13">
        <f t="shared" si="18"/>
        <v>176894</v>
      </c>
      <c r="AC29" s="14">
        <f t="shared" si="19"/>
        <v>214869</v>
      </c>
      <c r="AE29" s="3" t="s">
        <v>14</v>
      </c>
      <c r="AF29" s="2">
        <f t="shared" si="20"/>
        <v>6132.5393579072534</v>
      </c>
      <c r="AG29" s="2">
        <f t="shared" si="15"/>
        <v>7873.109124246017</v>
      </c>
      <c r="AH29" s="2">
        <f t="shared" si="15"/>
        <v>6309.0650887573956</v>
      </c>
      <c r="AI29" s="2">
        <f t="shared" si="15"/>
        <v>17466.566566566566</v>
      </c>
      <c r="AJ29" s="2" t="str">
        <f t="shared" si="15"/>
        <v>N.A.</v>
      </c>
      <c r="AK29" s="2">
        <f t="shared" si="15"/>
        <v>10877.184574542405</v>
      </c>
      <c r="AL29" s="2" t="str">
        <f t="shared" si="15"/>
        <v>N.A.</v>
      </c>
      <c r="AM29" s="2">
        <f t="shared" si="15"/>
        <v>8319.9876792114719</v>
      </c>
      <c r="AN29" s="2">
        <f t="shared" si="15"/>
        <v>0</v>
      </c>
      <c r="AO29" s="2" t="str">
        <f t="shared" si="15"/>
        <v>N.A.</v>
      </c>
      <c r="AP29" s="15">
        <f t="shared" si="15"/>
        <v>6016.8989071757733</v>
      </c>
      <c r="AQ29" s="13">
        <f t="shared" si="15"/>
        <v>8136.8404750867749</v>
      </c>
      <c r="AR29" s="14">
        <f t="shared" si="15"/>
        <v>7762.171346262141</v>
      </c>
    </row>
    <row r="30" spans="1:44" ht="15" customHeight="1" thickBot="1" x14ac:dyDescent="0.3">
      <c r="A30" s="3" t="s">
        <v>15</v>
      </c>
      <c r="B30" s="2">
        <v>5178060</v>
      </c>
      <c r="C30" s="2"/>
      <c r="D30" s="2">
        <v>727560</v>
      </c>
      <c r="E30" s="2"/>
      <c r="F30" s="2"/>
      <c r="G30" s="2">
        <v>485264</v>
      </c>
      <c r="H30" s="2">
        <v>0</v>
      </c>
      <c r="I30" s="2"/>
      <c r="J30" s="2"/>
      <c r="K30" s="2"/>
      <c r="L30" s="1">
        <f t="shared" si="16"/>
        <v>5905620</v>
      </c>
      <c r="M30" s="13">
        <f t="shared" si="16"/>
        <v>485264</v>
      </c>
      <c r="N30" s="14">
        <f t="shared" si="17"/>
        <v>6390884</v>
      </c>
      <c r="P30" s="3" t="s">
        <v>15</v>
      </c>
      <c r="Q30" s="2">
        <v>589</v>
      </c>
      <c r="R30" s="2">
        <v>0</v>
      </c>
      <c r="S30" s="2">
        <v>94</v>
      </c>
      <c r="T30" s="2">
        <v>0</v>
      </c>
      <c r="U30" s="2">
        <v>0</v>
      </c>
      <c r="V30" s="2">
        <v>208</v>
      </c>
      <c r="W30" s="2">
        <v>131</v>
      </c>
      <c r="X30" s="2">
        <v>0</v>
      </c>
      <c r="Y30" s="2">
        <v>0</v>
      </c>
      <c r="Z30" s="2">
        <v>0</v>
      </c>
      <c r="AA30" s="1">
        <f t="shared" si="18"/>
        <v>814</v>
      </c>
      <c r="AB30" s="13">
        <f t="shared" si="18"/>
        <v>208</v>
      </c>
      <c r="AC30" s="21">
        <f t="shared" si="19"/>
        <v>1022</v>
      </c>
      <c r="AE30" s="3" t="s">
        <v>15</v>
      </c>
      <c r="AF30" s="2">
        <f t="shared" si="20"/>
        <v>8791.2733446519524</v>
      </c>
      <c r="AG30" s="2" t="str">
        <f t="shared" si="15"/>
        <v>N.A.</v>
      </c>
      <c r="AH30" s="2">
        <f t="shared" si="15"/>
        <v>7740</v>
      </c>
      <c r="AI30" s="2" t="str">
        <f t="shared" si="15"/>
        <v>N.A.</v>
      </c>
      <c r="AJ30" s="2" t="str">
        <f t="shared" si="15"/>
        <v>N.A.</v>
      </c>
      <c r="AK30" s="2">
        <f t="shared" si="15"/>
        <v>2333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7255.0614250614253</v>
      </c>
      <c r="AQ30" s="13">
        <f t="shared" si="15"/>
        <v>2333</v>
      </c>
      <c r="AR30" s="14">
        <f t="shared" si="15"/>
        <v>6253.3111545988259</v>
      </c>
    </row>
    <row r="31" spans="1:44" ht="15" customHeight="1" thickBot="1" x14ac:dyDescent="0.3">
      <c r="A31" s="4" t="s">
        <v>16</v>
      </c>
      <c r="B31" s="2">
        <v>284242456</v>
      </c>
      <c r="C31" s="2">
        <v>1218004773.9999998</v>
      </c>
      <c r="D31" s="2">
        <v>78739280</v>
      </c>
      <c r="E31" s="2">
        <v>34898200</v>
      </c>
      <c r="F31" s="2">
        <v>49374540</v>
      </c>
      <c r="G31" s="2">
        <v>78333273.999999985</v>
      </c>
      <c r="H31" s="2">
        <v>181351862.00000003</v>
      </c>
      <c r="I31" s="2">
        <v>111421275.00000003</v>
      </c>
      <c r="J31" s="2">
        <v>0</v>
      </c>
      <c r="K31" s="2"/>
      <c r="L31" s="1">
        <f t="shared" ref="L31" si="21">B31+D31+F31+H31+J31</f>
        <v>593708138</v>
      </c>
      <c r="M31" s="13">
        <f t="shared" ref="M31" si="22">C31+E31+G31+I31+K31</f>
        <v>1442657522.9999998</v>
      </c>
      <c r="N31" s="21">
        <f t="shared" ref="N31" si="23">L31+M31</f>
        <v>2036365660.9999998</v>
      </c>
      <c r="P31" s="4" t="s">
        <v>16</v>
      </c>
      <c r="Q31" s="2">
        <v>41939</v>
      </c>
      <c r="R31" s="2">
        <v>155224</v>
      </c>
      <c r="S31" s="2">
        <v>12154</v>
      </c>
      <c r="T31" s="2">
        <v>1998</v>
      </c>
      <c r="U31" s="2">
        <v>6351</v>
      </c>
      <c r="V31" s="2">
        <v>7365</v>
      </c>
      <c r="W31" s="2">
        <v>26658</v>
      </c>
      <c r="X31" s="2">
        <v>13392</v>
      </c>
      <c r="Y31" s="2">
        <v>2156</v>
      </c>
      <c r="Z31" s="2">
        <v>0</v>
      </c>
      <c r="AA31" s="1">
        <f t="shared" ref="AA31" si="24">Q31+S31+U31+W31+Y31</f>
        <v>89258</v>
      </c>
      <c r="AB31" s="13">
        <f t="shared" ref="AB31" si="25">R31+T31+V31+X31+Z31</f>
        <v>177979</v>
      </c>
      <c r="AC31" s="14">
        <f t="shared" ref="AC31" si="26">AA31+AB31</f>
        <v>267237</v>
      </c>
      <c r="AE31" s="4" t="s">
        <v>16</v>
      </c>
      <c r="AF31" s="2">
        <f t="shared" si="20"/>
        <v>6777.5210663105936</v>
      </c>
      <c r="AG31" s="2">
        <f t="shared" si="15"/>
        <v>7846.7554888419299</v>
      </c>
      <c r="AH31" s="2">
        <f t="shared" si="15"/>
        <v>6478.466348527234</v>
      </c>
      <c r="AI31" s="2">
        <f t="shared" si="15"/>
        <v>17466.566566566566</v>
      </c>
      <c r="AJ31" s="2">
        <f t="shared" si="15"/>
        <v>7774.2938119981109</v>
      </c>
      <c r="AK31" s="2">
        <f t="shared" si="15"/>
        <v>10635.882416836386</v>
      </c>
      <c r="AL31" s="2">
        <f t="shared" si="15"/>
        <v>6802.9057693750483</v>
      </c>
      <c r="AM31" s="2">
        <f t="shared" si="15"/>
        <v>8319.9876792114719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6651.5958009366104</v>
      </c>
      <c r="AQ31" s="13">
        <f t="shared" ref="AQ31" si="28">IFERROR(M31/AB31, "N.A.")</f>
        <v>8105.7738441052024</v>
      </c>
      <c r="AR31" s="14">
        <f t="shared" ref="AR31" si="29">IFERROR(N31/AC31, "N.A.")</f>
        <v>7620.0737959189773</v>
      </c>
    </row>
    <row r="32" spans="1:44" ht="15" customHeight="1" thickBot="1" x14ac:dyDescent="0.3">
      <c r="A32" s="5" t="s">
        <v>0</v>
      </c>
      <c r="B32" s="42">
        <f>B31+C31</f>
        <v>1502247229.9999998</v>
      </c>
      <c r="C32" s="43"/>
      <c r="D32" s="42">
        <f>D31+E31</f>
        <v>113637480</v>
      </c>
      <c r="E32" s="43"/>
      <c r="F32" s="42">
        <f>F31+G31</f>
        <v>127707813.99999999</v>
      </c>
      <c r="G32" s="43"/>
      <c r="H32" s="42">
        <f>H31+I31</f>
        <v>292773137.00000006</v>
      </c>
      <c r="I32" s="43"/>
      <c r="J32" s="42">
        <f>J31+K31</f>
        <v>0</v>
      </c>
      <c r="K32" s="43"/>
      <c r="L32" s="42">
        <f>L31+M31</f>
        <v>2036365660.9999998</v>
      </c>
      <c r="M32" s="46"/>
      <c r="N32" s="22">
        <f>B32+D32+F32+H32+J32</f>
        <v>2036365660.9999998</v>
      </c>
      <c r="P32" s="5" t="s">
        <v>0</v>
      </c>
      <c r="Q32" s="42">
        <f>Q31+R31</f>
        <v>197163</v>
      </c>
      <c r="R32" s="43"/>
      <c r="S32" s="42">
        <f>S31+T31</f>
        <v>14152</v>
      </c>
      <c r="T32" s="43"/>
      <c r="U32" s="42">
        <f>U31+V31</f>
        <v>13716</v>
      </c>
      <c r="V32" s="43"/>
      <c r="W32" s="42">
        <f>W31+X31</f>
        <v>40050</v>
      </c>
      <c r="X32" s="43"/>
      <c r="Y32" s="42">
        <f>Y31+Z31</f>
        <v>2156</v>
      </c>
      <c r="Z32" s="43"/>
      <c r="AA32" s="42">
        <f>AA31+AB31</f>
        <v>267237</v>
      </c>
      <c r="AB32" s="43"/>
      <c r="AC32" s="23">
        <f>Q32+S32+U32+W32+Y32</f>
        <v>267237</v>
      </c>
      <c r="AE32" s="5" t="s">
        <v>0</v>
      </c>
      <c r="AF32" s="44">
        <f>IFERROR(B32/Q32,"N.A.")</f>
        <v>7619.3161495818167</v>
      </c>
      <c r="AG32" s="45"/>
      <c r="AH32" s="44">
        <f>IFERROR(D32/S32,"N.A.")</f>
        <v>8029.7823629169025</v>
      </c>
      <c r="AI32" s="45"/>
      <c r="AJ32" s="44">
        <f>IFERROR(F32/U32,"N.A.")</f>
        <v>9310.8642461358977</v>
      </c>
      <c r="AK32" s="45"/>
      <c r="AL32" s="44">
        <f>IFERROR(H32/W32,"N.A.")</f>
        <v>7310.1906866416994</v>
      </c>
      <c r="AM32" s="45"/>
      <c r="AN32" s="44">
        <f>IFERROR(J32/Y32,"N.A.")</f>
        <v>0</v>
      </c>
      <c r="AO32" s="45"/>
      <c r="AP32" s="44">
        <f>IFERROR(L32/AA32,"N.A.")</f>
        <v>7620.0737959189773</v>
      </c>
      <c r="AQ32" s="45"/>
      <c r="AR32" s="16">
        <f>IFERROR(N32/AC32, "N.A.")</f>
        <v>7620.0737959189773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17036110</v>
      </c>
      <c r="C39" s="2"/>
      <c r="D39" s="2">
        <v>7816970.0000000009</v>
      </c>
      <c r="E39" s="2"/>
      <c r="F39" s="2">
        <v>17329079.999999996</v>
      </c>
      <c r="G39" s="2"/>
      <c r="H39" s="2">
        <v>87611690.00000006</v>
      </c>
      <c r="I39" s="2"/>
      <c r="J39" s="2">
        <v>0</v>
      </c>
      <c r="K39" s="2"/>
      <c r="L39" s="1">
        <f>B39+D39+F39+H39+J39</f>
        <v>129793850.00000006</v>
      </c>
      <c r="M39" s="13">
        <f>C39+E39+G39+I39+K39</f>
        <v>0</v>
      </c>
      <c r="N39" s="14">
        <f>L39+M39</f>
        <v>129793850.00000006</v>
      </c>
      <c r="P39" s="3" t="s">
        <v>12</v>
      </c>
      <c r="Q39" s="2">
        <v>5124</v>
      </c>
      <c r="R39" s="2">
        <v>0</v>
      </c>
      <c r="S39" s="2">
        <v>1457</v>
      </c>
      <c r="T39" s="2">
        <v>0</v>
      </c>
      <c r="U39" s="2">
        <v>1559</v>
      </c>
      <c r="V39" s="2">
        <v>0</v>
      </c>
      <c r="W39" s="2">
        <v>19260</v>
      </c>
      <c r="X39" s="2">
        <v>0</v>
      </c>
      <c r="Y39" s="2">
        <v>992</v>
      </c>
      <c r="Z39" s="2">
        <v>0</v>
      </c>
      <c r="AA39" s="1">
        <f>Q39+S39+U39+W39+Y39</f>
        <v>28392</v>
      </c>
      <c r="AB39" s="13">
        <f>R39+T39+V39+X39+Z39</f>
        <v>0</v>
      </c>
      <c r="AC39" s="14">
        <f>AA39+AB39</f>
        <v>28392</v>
      </c>
      <c r="AE39" s="3" t="s">
        <v>12</v>
      </c>
      <c r="AF39" s="2">
        <f>IFERROR(B39/Q39, "N.A.")</f>
        <v>3324.7677595628415</v>
      </c>
      <c r="AG39" s="2" t="str">
        <f t="shared" ref="AG39:AR43" si="30">IFERROR(C39/R39, "N.A.")</f>
        <v>N.A.</v>
      </c>
      <c r="AH39" s="2">
        <f t="shared" si="30"/>
        <v>5365.113246396706</v>
      </c>
      <c r="AI39" s="2" t="str">
        <f t="shared" si="30"/>
        <v>N.A.</v>
      </c>
      <c r="AJ39" s="2">
        <f t="shared" si="30"/>
        <v>11115.509942270684</v>
      </c>
      <c r="AK39" s="2" t="str">
        <f t="shared" si="30"/>
        <v>N.A.</v>
      </c>
      <c r="AL39" s="2">
        <f t="shared" si="30"/>
        <v>4548.893561786088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4571.4937306283482</v>
      </c>
      <c r="AQ39" s="13" t="str">
        <f t="shared" si="30"/>
        <v>N.A.</v>
      </c>
      <c r="AR39" s="14">
        <f t="shared" si="30"/>
        <v>4571.4937306283482</v>
      </c>
    </row>
    <row r="40" spans="1:44" ht="15" customHeight="1" thickBot="1" x14ac:dyDescent="0.3">
      <c r="A40" s="3" t="s">
        <v>13</v>
      </c>
      <c r="B40" s="2">
        <v>72268411.999999985</v>
      </c>
      <c r="C40" s="2">
        <v>6464680.0000000009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72268411.999999985</v>
      </c>
      <c r="M40" s="13">
        <f t="shared" si="31"/>
        <v>6464680.0000000009</v>
      </c>
      <c r="N40" s="14">
        <f t="shared" ref="N40:N42" si="32">L40+M40</f>
        <v>78733091.999999985</v>
      </c>
      <c r="P40" s="3" t="s">
        <v>13</v>
      </c>
      <c r="Q40" s="2">
        <v>14380</v>
      </c>
      <c r="R40" s="2">
        <v>966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14380</v>
      </c>
      <c r="AB40" s="13">
        <f t="shared" si="33"/>
        <v>966</v>
      </c>
      <c r="AC40" s="14">
        <f t="shared" ref="AC40:AC42" si="34">AA40+AB40</f>
        <v>15346</v>
      </c>
      <c r="AE40" s="3" t="s">
        <v>13</v>
      </c>
      <c r="AF40" s="2">
        <f t="shared" ref="AF40:AF43" si="35">IFERROR(B40/Q40, "N.A.")</f>
        <v>5025.6197496522936</v>
      </c>
      <c r="AG40" s="2">
        <f t="shared" si="30"/>
        <v>6692.2153209109738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5025.6197496522936</v>
      </c>
      <c r="AQ40" s="13">
        <f t="shared" si="30"/>
        <v>6692.2153209109738</v>
      </c>
      <c r="AR40" s="14">
        <f t="shared" si="30"/>
        <v>5130.5286068030746</v>
      </c>
    </row>
    <row r="41" spans="1:44" ht="15" customHeight="1" thickBot="1" x14ac:dyDescent="0.3">
      <c r="A41" s="3" t="s">
        <v>14</v>
      </c>
      <c r="B41" s="2">
        <v>81334605.999999985</v>
      </c>
      <c r="C41" s="2">
        <v>752219995.00000048</v>
      </c>
      <c r="D41" s="2">
        <v>14271530.000000002</v>
      </c>
      <c r="E41" s="2">
        <v>2885999.9999999995</v>
      </c>
      <c r="F41" s="2"/>
      <c r="G41" s="2">
        <v>23496399.999999996</v>
      </c>
      <c r="H41" s="2"/>
      <c r="I41" s="2">
        <v>56671420.000000015</v>
      </c>
      <c r="J41" s="2">
        <v>0</v>
      </c>
      <c r="K41" s="2"/>
      <c r="L41" s="1">
        <f t="shared" si="31"/>
        <v>95606135.999999985</v>
      </c>
      <c r="M41" s="13">
        <f t="shared" si="31"/>
        <v>835273815.00000048</v>
      </c>
      <c r="N41" s="14">
        <f t="shared" si="32"/>
        <v>930879951.00000048</v>
      </c>
      <c r="P41" s="3" t="s">
        <v>14</v>
      </c>
      <c r="Q41" s="2">
        <v>14738</v>
      </c>
      <c r="R41" s="2">
        <v>98176</v>
      </c>
      <c r="S41" s="2">
        <v>2538</v>
      </c>
      <c r="T41" s="2">
        <v>521</v>
      </c>
      <c r="U41" s="2">
        <v>0</v>
      </c>
      <c r="V41" s="2">
        <v>1430</v>
      </c>
      <c r="W41" s="2">
        <v>0</v>
      </c>
      <c r="X41" s="2">
        <v>6792</v>
      </c>
      <c r="Y41" s="2">
        <v>1785</v>
      </c>
      <c r="Z41" s="2">
        <v>0</v>
      </c>
      <c r="AA41" s="1">
        <f t="shared" si="33"/>
        <v>19061</v>
      </c>
      <c r="AB41" s="13">
        <f t="shared" si="33"/>
        <v>106919</v>
      </c>
      <c r="AC41" s="14">
        <f t="shared" si="34"/>
        <v>125980</v>
      </c>
      <c r="AE41" s="3" t="s">
        <v>14</v>
      </c>
      <c r="AF41" s="2">
        <f t="shared" si="35"/>
        <v>5518.7003663997821</v>
      </c>
      <c r="AG41" s="2">
        <f t="shared" si="30"/>
        <v>7661.9539907920516</v>
      </c>
      <c r="AH41" s="2">
        <f t="shared" si="30"/>
        <v>5623.1402679275025</v>
      </c>
      <c r="AI41" s="2">
        <f t="shared" si="30"/>
        <v>5539.3474088291741</v>
      </c>
      <c r="AJ41" s="2" t="str">
        <f t="shared" si="30"/>
        <v>N.A.</v>
      </c>
      <c r="AK41" s="2">
        <f t="shared" si="30"/>
        <v>16431.04895104895</v>
      </c>
      <c r="AL41" s="2" t="str">
        <f t="shared" si="30"/>
        <v>N.A.</v>
      </c>
      <c r="AM41" s="2">
        <f t="shared" si="30"/>
        <v>8343.8486454652557</v>
      </c>
      <c r="AN41" s="2">
        <f t="shared" si="30"/>
        <v>0</v>
      </c>
      <c r="AO41" s="2" t="str">
        <f t="shared" si="30"/>
        <v>N.A.</v>
      </c>
      <c r="AP41" s="15">
        <f t="shared" si="30"/>
        <v>5015.7985415245785</v>
      </c>
      <c r="AQ41" s="13">
        <f t="shared" si="30"/>
        <v>7812.2112533787304</v>
      </c>
      <c r="AR41" s="14">
        <f t="shared" si="30"/>
        <v>7389.1089934910342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170639128.00000006</v>
      </c>
      <c r="C43" s="2">
        <v>758684674.99999952</v>
      </c>
      <c r="D43" s="2">
        <v>22088500</v>
      </c>
      <c r="E43" s="2">
        <v>2885999.9999999995</v>
      </c>
      <c r="F43" s="2">
        <v>17329079.999999996</v>
      </c>
      <c r="G43" s="2">
        <v>23496399.999999996</v>
      </c>
      <c r="H43" s="2">
        <v>87611690.00000006</v>
      </c>
      <c r="I43" s="2">
        <v>56671420.000000015</v>
      </c>
      <c r="J43" s="2">
        <v>0</v>
      </c>
      <c r="K43" s="2"/>
      <c r="L43" s="1">
        <f t="shared" ref="L43" si="36">B43+D43+F43+H43+J43</f>
        <v>297668398.00000012</v>
      </c>
      <c r="M43" s="13">
        <f t="shared" ref="M43" si="37">C43+E43+G43+I43+K43</f>
        <v>841738494.99999952</v>
      </c>
      <c r="N43" s="21">
        <f t="shared" ref="N43" si="38">L43+M43</f>
        <v>1139406892.9999995</v>
      </c>
      <c r="P43" s="4" t="s">
        <v>16</v>
      </c>
      <c r="Q43" s="2">
        <v>34242</v>
      </c>
      <c r="R43" s="2">
        <v>99142</v>
      </c>
      <c r="S43" s="2">
        <v>3995</v>
      </c>
      <c r="T43" s="2">
        <v>521</v>
      </c>
      <c r="U43" s="2">
        <v>1559</v>
      </c>
      <c r="V43" s="2">
        <v>1430</v>
      </c>
      <c r="W43" s="2">
        <v>19260</v>
      </c>
      <c r="X43" s="2">
        <v>6792</v>
      </c>
      <c r="Y43" s="2">
        <v>2777</v>
      </c>
      <c r="Z43" s="2">
        <v>0</v>
      </c>
      <c r="AA43" s="1">
        <f t="shared" ref="AA43" si="39">Q43+S43+U43+W43+Y43</f>
        <v>61833</v>
      </c>
      <c r="AB43" s="13">
        <f t="shared" ref="AB43" si="40">R43+T43+V43+X43+Z43</f>
        <v>107885</v>
      </c>
      <c r="AC43" s="21">
        <f t="shared" ref="AC43" si="41">AA43+AB43</f>
        <v>169718</v>
      </c>
      <c r="AE43" s="4" t="s">
        <v>16</v>
      </c>
      <c r="AF43" s="2">
        <f t="shared" si="35"/>
        <v>4983.3283102622527</v>
      </c>
      <c r="AG43" s="2">
        <f t="shared" si="30"/>
        <v>7652.505245002113</v>
      </c>
      <c r="AH43" s="2">
        <f t="shared" si="30"/>
        <v>5529.0362953692111</v>
      </c>
      <c r="AI43" s="2">
        <f t="shared" si="30"/>
        <v>5539.3474088291741</v>
      </c>
      <c r="AJ43" s="2">
        <f t="shared" si="30"/>
        <v>11115.509942270684</v>
      </c>
      <c r="AK43" s="2">
        <f t="shared" si="30"/>
        <v>16431.04895104895</v>
      </c>
      <c r="AL43" s="2">
        <f t="shared" si="30"/>
        <v>4548.893561786088</v>
      </c>
      <c r="AM43" s="2">
        <f t="shared" si="30"/>
        <v>8343.8486454652557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4814.0701243672493</v>
      </c>
      <c r="AQ43" s="13">
        <f t="shared" ref="AQ43" si="43">IFERROR(M43/AB43, "N.A.")</f>
        <v>7802.1828335727814</v>
      </c>
      <c r="AR43" s="14">
        <f t="shared" ref="AR43" si="44">IFERROR(N43/AC43, "N.A.")</f>
        <v>6713.5300498473907</v>
      </c>
    </row>
    <row r="44" spans="1:44" ht="15" customHeight="1" thickBot="1" x14ac:dyDescent="0.3">
      <c r="A44" s="5" t="s">
        <v>0</v>
      </c>
      <c r="B44" s="42">
        <f>B43+C43</f>
        <v>929323802.99999952</v>
      </c>
      <c r="C44" s="43"/>
      <c r="D44" s="42">
        <f>D43+E43</f>
        <v>24974500</v>
      </c>
      <c r="E44" s="43"/>
      <c r="F44" s="42">
        <f>F43+G43</f>
        <v>40825479.999999993</v>
      </c>
      <c r="G44" s="43"/>
      <c r="H44" s="42">
        <f>H43+I43</f>
        <v>144283110.00000006</v>
      </c>
      <c r="I44" s="43"/>
      <c r="J44" s="42">
        <f>J43+K43</f>
        <v>0</v>
      </c>
      <c r="K44" s="43"/>
      <c r="L44" s="42">
        <f>L43+M43</f>
        <v>1139406892.9999995</v>
      </c>
      <c r="M44" s="46"/>
      <c r="N44" s="22">
        <f>B44+D44+F44+H44+J44</f>
        <v>1139406892.9999995</v>
      </c>
      <c r="P44" s="5" t="s">
        <v>0</v>
      </c>
      <c r="Q44" s="42">
        <f>Q43+R43</f>
        <v>133384</v>
      </c>
      <c r="R44" s="43"/>
      <c r="S44" s="42">
        <f>S43+T43</f>
        <v>4516</v>
      </c>
      <c r="T44" s="43"/>
      <c r="U44" s="42">
        <f>U43+V43</f>
        <v>2989</v>
      </c>
      <c r="V44" s="43"/>
      <c r="W44" s="42">
        <f>W43+X43</f>
        <v>26052</v>
      </c>
      <c r="X44" s="43"/>
      <c r="Y44" s="42">
        <f>Y43+Z43</f>
        <v>2777</v>
      </c>
      <c r="Z44" s="43"/>
      <c r="AA44" s="42">
        <f>AA43+AB43</f>
        <v>169718</v>
      </c>
      <c r="AB44" s="46"/>
      <c r="AC44" s="22">
        <f>Q44+S44+U44+W44+Y44</f>
        <v>169718</v>
      </c>
      <c r="AE44" s="5" t="s">
        <v>0</v>
      </c>
      <c r="AF44" s="44">
        <f>IFERROR(B44/Q44,"N.A.")</f>
        <v>6967.2809557368164</v>
      </c>
      <c r="AG44" s="45"/>
      <c r="AH44" s="44">
        <f>IFERROR(D44/S44,"N.A.")</f>
        <v>5530.2258635961025</v>
      </c>
      <c r="AI44" s="45"/>
      <c r="AJ44" s="44">
        <f>IFERROR(F44/U44,"N.A.")</f>
        <v>13658.574774171961</v>
      </c>
      <c r="AK44" s="45"/>
      <c r="AL44" s="44">
        <f>IFERROR(H44/W44,"N.A.")</f>
        <v>5538.2738369415038</v>
      </c>
      <c r="AM44" s="45"/>
      <c r="AN44" s="44">
        <f>IFERROR(J44/Y44,"N.A.")</f>
        <v>0</v>
      </c>
      <c r="AO44" s="45"/>
      <c r="AP44" s="44">
        <f>IFERROR(L44/AA44,"N.A.")</f>
        <v>6713.5300498473907</v>
      </c>
      <c r="AQ44" s="45"/>
      <c r="AR44" s="16">
        <f>IFERROR(N44/AC44, "N.A.")</f>
        <v>6713.5300498473907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3913000</v>
      </c>
      <c r="C15" s="2"/>
      <c r="D15" s="2">
        <v>2596950</v>
      </c>
      <c r="E15" s="2"/>
      <c r="F15" s="2">
        <v>5966760</v>
      </c>
      <c r="G15" s="2"/>
      <c r="H15" s="2">
        <v>14843575</v>
      </c>
      <c r="I15" s="2"/>
      <c r="J15" s="2">
        <v>0</v>
      </c>
      <c r="K15" s="2"/>
      <c r="L15" s="1">
        <f>B15+D15+F15+H15+J15</f>
        <v>27320285</v>
      </c>
      <c r="M15" s="13">
        <f>C15+E15+G15+I15+K15</f>
        <v>0</v>
      </c>
      <c r="N15" s="14">
        <f>L15+M15</f>
        <v>27320285</v>
      </c>
      <c r="P15" s="3" t="s">
        <v>12</v>
      </c>
      <c r="Q15" s="2">
        <v>803</v>
      </c>
      <c r="R15" s="2">
        <v>0</v>
      </c>
      <c r="S15" s="2">
        <v>527</v>
      </c>
      <c r="T15" s="2">
        <v>0</v>
      </c>
      <c r="U15" s="2">
        <v>589</v>
      </c>
      <c r="V15" s="2">
        <v>0</v>
      </c>
      <c r="W15" s="2">
        <v>4703</v>
      </c>
      <c r="X15" s="2">
        <v>0</v>
      </c>
      <c r="Y15" s="2">
        <v>375</v>
      </c>
      <c r="Z15" s="2">
        <v>0</v>
      </c>
      <c r="AA15" s="1">
        <f>Q15+S15+U15+W15+Y15</f>
        <v>6997</v>
      </c>
      <c r="AB15" s="13">
        <f>R15+T15+V15+X15+Z15</f>
        <v>0</v>
      </c>
      <c r="AC15" s="14">
        <f>AA15+AB15</f>
        <v>6997</v>
      </c>
      <c r="AE15" s="3" t="s">
        <v>12</v>
      </c>
      <c r="AF15" s="2">
        <f>IFERROR(B15/Q15, "N.A.")</f>
        <v>4872.9763387297635</v>
      </c>
      <c r="AG15" s="2" t="str">
        <f t="shared" ref="AG15:AR19" si="0">IFERROR(C15/R15, "N.A.")</f>
        <v>N.A.</v>
      </c>
      <c r="AH15" s="2">
        <f t="shared" si="0"/>
        <v>4927.7988614800761</v>
      </c>
      <c r="AI15" s="2" t="str">
        <f t="shared" si="0"/>
        <v>N.A.</v>
      </c>
      <c r="AJ15" s="2">
        <f t="shared" si="0"/>
        <v>10130.322580645161</v>
      </c>
      <c r="AK15" s="2" t="str">
        <f t="shared" si="0"/>
        <v>N.A.</v>
      </c>
      <c r="AL15" s="2">
        <f t="shared" si="0"/>
        <v>3156.1928556240696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3904.571244819208</v>
      </c>
      <c r="AQ15" s="13" t="str">
        <f t="shared" si="0"/>
        <v>N.A.</v>
      </c>
      <c r="AR15" s="14">
        <f t="shared" si="0"/>
        <v>3904.571244819208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>
        <v>13125329.999999998</v>
      </c>
      <c r="C17" s="2">
        <v>27319434.000000004</v>
      </c>
      <c r="D17" s="2"/>
      <c r="E17" s="2">
        <v>4280000</v>
      </c>
      <c r="F17" s="2"/>
      <c r="G17" s="2"/>
      <c r="H17" s="2"/>
      <c r="I17" s="2">
        <v>3450000</v>
      </c>
      <c r="J17" s="2">
        <v>0</v>
      </c>
      <c r="K17" s="2"/>
      <c r="L17" s="1">
        <f t="shared" si="1"/>
        <v>13125329.999999998</v>
      </c>
      <c r="M17" s="13">
        <f t="shared" si="1"/>
        <v>35049434</v>
      </c>
      <c r="N17" s="14">
        <f t="shared" si="2"/>
        <v>48174764</v>
      </c>
      <c r="P17" s="3" t="s">
        <v>14</v>
      </c>
      <c r="Q17" s="2">
        <v>2495</v>
      </c>
      <c r="R17" s="2">
        <v>2850</v>
      </c>
      <c r="S17" s="2">
        <v>0</v>
      </c>
      <c r="T17" s="2">
        <v>214</v>
      </c>
      <c r="U17" s="2">
        <v>0</v>
      </c>
      <c r="V17" s="2">
        <v>0</v>
      </c>
      <c r="W17" s="2">
        <v>0</v>
      </c>
      <c r="X17" s="2">
        <v>896</v>
      </c>
      <c r="Y17" s="2">
        <v>1258</v>
      </c>
      <c r="Z17" s="2">
        <v>0</v>
      </c>
      <c r="AA17" s="1">
        <f t="shared" si="3"/>
        <v>3753</v>
      </c>
      <c r="AB17" s="13">
        <f t="shared" si="3"/>
        <v>3960</v>
      </c>
      <c r="AC17" s="14">
        <f t="shared" si="4"/>
        <v>7713</v>
      </c>
      <c r="AE17" s="3" t="s">
        <v>14</v>
      </c>
      <c r="AF17" s="2">
        <f t="shared" si="5"/>
        <v>5260.6533066132261</v>
      </c>
      <c r="AG17" s="2">
        <f t="shared" si="0"/>
        <v>9585.7663157894749</v>
      </c>
      <c r="AH17" s="2" t="str">
        <f t="shared" si="0"/>
        <v>N.A.</v>
      </c>
      <c r="AI17" s="2">
        <f t="shared" si="0"/>
        <v>20000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3850.4464285714284</v>
      </c>
      <c r="AN17" s="2">
        <f t="shared" si="0"/>
        <v>0</v>
      </c>
      <c r="AO17" s="2" t="str">
        <f t="shared" si="0"/>
        <v>N.A.</v>
      </c>
      <c r="AP17" s="15">
        <f t="shared" si="0"/>
        <v>3497.2901678657067</v>
      </c>
      <c r="AQ17" s="13">
        <f t="shared" si="0"/>
        <v>8850.867171717171</v>
      </c>
      <c r="AR17" s="14">
        <f t="shared" si="0"/>
        <v>6245.9178011150007</v>
      </c>
    </row>
    <row r="18" spans="1:44" ht="15" customHeight="1" thickBot="1" x14ac:dyDescent="0.3">
      <c r="A18" s="3" t="s">
        <v>15</v>
      </c>
      <c r="B18" s="2">
        <v>842369.99999999988</v>
      </c>
      <c r="C18" s="2"/>
      <c r="D18" s="2">
        <v>704340</v>
      </c>
      <c r="E18" s="2"/>
      <c r="F18" s="2"/>
      <c r="G18" s="2">
        <v>1396490.0000000002</v>
      </c>
      <c r="H18" s="2">
        <v>8404134.0000000019</v>
      </c>
      <c r="I18" s="2"/>
      <c r="J18" s="2">
        <v>0</v>
      </c>
      <c r="K18" s="2"/>
      <c r="L18" s="1">
        <f t="shared" si="1"/>
        <v>9950844.0000000019</v>
      </c>
      <c r="M18" s="13">
        <f t="shared" si="1"/>
        <v>1396490.0000000002</v>
      </c>
      <c r="N18" s="14">
        <f t="shared" si="2"/>
        <v>11347334.000000002</v>
      </c>
      <c r="P18" s="3" t="s">
        <v>15</v>
      </c>
      <c r="Q18" s="2">
        <v>366</v>
      </c>
      <c r="R18" s="2">
        <v>0</v>
      </c>
      <c r="S18" s="2">
        <v>468</v>
      </c>
      <c r="T18" s="2">
        <v>0</v>
      </c>
      <c r="U18" s="2">
        <v>0</v>
      </c>
      <c r="V18" s="2">
        <v>580</v>
      </c>
      <c r="W18" s="2">
        <v>8763</v>
      </c>
      <c r="X18" s="2">
        <v>0</v>
      </c>
      <c r="Y18" s="2">
        <v>1273</v>
      </c>
      <c r="Z18" s="2">
        <v>0</v>
      </c>
      <c r="AA18" s="1">
        <f t="shared" si="3"/>
        <v>10870</v>
      </c>
      <c r="AB18" s="13">
        <f t="shared" si="3"/>
        <v>580</v>
      </c>
      <c r="AC18" s="21">
        <f t="shared" si="4"/>
        <v>11450</v>
      </c>
      <c r="AE18" s="3" t="s">
        <v>15</v>
      </c>
      <c r="AF18" s="2">
        <f t="shared" si="5"/>
        <v>2301.5573770491801</v>
      </c>
      <c r="AG18" s="2" t="str">
        <f t="shared" si="0"/>
        <v>N.A.</v>
      </c>
      <c r="AH18" s="2">
        <f t="shared" si="0"/>
        <v>1505</v>
      </c>
      <c r="AI18" s="2" t="str">
        <f t="shared" si="0"/>
        <v>N.A.</v>
      </c>
      <c r="AJ18" s="2" t="str">
        <f t="shared" si="0"/>
        <v>N.A.</v>
      </c>
      <c r="AK18" s="2">
        <f t="shared" si="0"/>
        <v>2407.7413793103451</v>
      </c>
      <c r="AL18" s="2">
        <f t="shared" si="0"/>
        <v>959.0475864429992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915.44103035878584</v>
      </c>
      <c r="AQ18" s="13">
        <f t="shared" si="0"/>
        <v>2407.7413793103451</v>
      </c>
      <c r="AR18" s="14">
        <f t="shared" si="0"/>
        <v>991.03353711790407</v>
      </c>
    </row>
    <row r="19" spans="1:44" ht="15" customHeight="1" thickBot="1" x14ac:dyDescent="0.3">
      <c r="A19" s="4" t="s">
        <v>16</v>
      </c>
      <c r="B19" s="2">
        <v>17880699.999999996</v>
      </c>
      <c r="C19" s="2">
        <v>27319434.000000004</v>
      </c>
      <c r="D19" s="2">
        <v>3301290</v>
      </c>
      <c r="E19" s="2">
        <v>4280000</v>
      </c>
      <c r="F19" s="2">
        <v>5966760</v>
      </c>
      <c r="G19" s="2">
        <v>1396490.0000000002</v>
      </c>
      <c r="H19" s="2">
        <v>23247708.999999996</v>
      </c>
      <c r="I19" s="2">
        <v>3450000</v>
      </c>
      <c r="J19" s="2">
        <v>0</v>
      </c>
      <c r="K19" s="2"/>
      <c r="L19" s="1">
        <f t="shared" ref="L19" si="6">B19+D19+F19+H19+J19</f>
        <v>50396458.999999993</v>
      </c>
      <c r="M19" s="13">
        <f t="shared" ref="M19" si="7">C19+E19+G19+I19+K19</f>
        <v>36445924</v>
      </c>
      <c r="N19" s="21">
        <f t="shared" ref="N19" si="8">L19+M19</f>
        <v>86842383</v>
      </c>
      <c r="P19" s="4" t="s">
        <v>16</v>
      </c>
      <c r="Q19" s="2">
        <v>3664</v>
      </c>
      <c r="R19" s="2">
        <v>2850</v>
      </c>
      <c r="S19" s="2">
        <v>995</v>
      </c>
      <c r="T19" s="2">
        <v>214</v>
      </c>
      <c r="U19" s="2">
        <v>589</v>
      </c>
      <c r="V19" s="2">
        <v>580</v>
      </c>
      <c r="W19" s="2">
        <v>13466</v>
      </c>
      <c r="X19" s="2">
        <v>896</v>
      </c>
      <c r="Y19" s="2">
        <v>2906</v>
      </c>
      <c r="Z19" s="2">
        <v>0</v>
      </c>
      <c r="AA19" s="1">
        <f t="shared" ref="AA19" si="9">Q19+S19+U19+W19+Y19</f>
        <v>21620</v>
      </c>
      <c r="AB19" s="13">
        <f t="shared" ref="AB19" si="10">R19+T19+V19+X19+Z19</f>
        <v>4540</v>
      </c>
      <c r="AC19" s="14">
        <f t="shared" ref="AC19" si="11">AA19+AB19</f>
        <v>26160</v>
      </c>
      <c r="AE19" s="4" t="s">
        <v>16</v>
      </c>
      <c r="AF19" s="2">
        <f t="shared" si="5"/>
        <v>4880.1037117903916</v>
      </c>
      <c r="AG19" s="2">
        <f t="shared" si="0"/>
        <v>9585.7663157894749</v>
      </c>
      <c r="AH19" s="2">
        <f t="shared" si="0"/>
        <v>3317.8793969849248</v>
      </c>
      <c r="AI19" s="2">
        <f t="shared" si="0"/>
        <v>20000</v>
      </c>
      <c r="AJ19" s="2">
        <f t="shared" si="0"/>
        <v>10130.322580645161</v>
      </c>
      <c r="AK19" s="2">
        <f t="shared" si="0"/>
        <v>2407.7413793103451</v>
      </c>
      <c r="AL19" s="2">
        <f t="shared" si="0"/>
        <v>1726.4004901232731</v>
      </c>
      <c r="AM19" s="2">
        <f t="shared" si="0"/>
        <v>3850.4464285714284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2331.0110545790931</v>
      </c>
      <c r="AQ19" s="13">
        <f t="shared" ref="AQ19" si="13">IFERROR(M19/AB19, "N.A.")</f>
        <v>8027.7365638766523</v>
      </c>
      <c r="AR19" s="14">
        <f t="shared" ref="AR19" si="14">IFERROR(N19/AC19, "N.A.")</f>
        <v>3319.6629587155962</v>
      </c>
    </row>
    <row r="20" spans="1:44" ht="15" customHeight="1" thickBot="1" x14ac:dyDescent="0.3">
      <c r="A20" s="5" t="s">
        <v>0</v>
      </c>
      <c r="B20" s="42">
        <f>B19+C19</f>
        <v>45200134</v>
      </c>
      <c r="C20" s="43"/>
      <c r="D20" s="42">
        <f>D19+E19</f>
        <v>7581290</v>
      </c>
      <c r="E20" s="43"/>
      <c r="F20" s="42">
        <f>F19+G19</f>
        <v>7363250</v>
      </c>
      <c r="G20" s="43"/>
      <c r="H20" s="42">
        <f>H19+I19</f>
        <v>26697708.999999996</v>
      </c>
      <c r="I20" s="43"/>
      <c r="J20" s="42">
        <f>J19+K19</f>
        <v>0</v>
      </c>
      <c r="K20" s="43"/>
      <c r="L20" s="42">
        <f>L19+M19</f>
        <v>86842383</v>
      </c>
      <c r="M20" s="46"/>
      <c r="N20" s="22">
        <f>B20+D20+F20+H20+J20</f>
        <v>86842383</v>
      </c>
      <c r="P20" s="5" t="s">
        <v>0</v>
      </c>
      <c r="Q20" s="42">
        <f>Q19+R19</f>
        <v>6514</v>
      </c>
      <c r="R20" s="43"/>
      <c r="S20" s="42">
        <f>S19+T19</f>
        <v>1209</v>
      </c>
      <c r="T20" s="43"/>
      <c r="U20" s="42">
        <f>U19+V19</f>
        <v>1169</v>
      </c>
      <c r="V20" s="43"/>
      <c r="W20" s="42">
        <f>W19+X19</f>
        <v>14362</v>
      </c>
      <c r="X20" s="43"/>
      <c r="Y20" s="42">
        <f>Y19+Z19</f>
        <v>2906</v>
      </c>
      <c r="Z20" s="43"/>
      <c r="AA20" s="42">
        <f>AA19+AB19</f>
        <v>26160</v>
      </c>
      <c r="AB20" s="43"/>
      <c r="AC20" s="23">
        <f>Q20+S20+U20+W20+Y20</f>
        <v>26160</v>
      </c>
      <c r="AE20" s="5" t="s">
        <v>0</v>
      </c>
      <c r="AF20" s="44">
        <f>IFERROR(B20/Q20,"N.A.")</f>
        <v>6938.9214000614065</v>
      </c>
      <c r="AG20" s="45"/>
      <c r="AH20" s="44">
        <f>IFERROR(D20/S20,"N.A.")</f>
        <v>6270.7113316790737</v>
      </c>
      <c r="AI20" s="45"/>
      <c r="AJ20" s="44">
        <f>IFERROR(F20/U20,"N.A.")</f>
        <v>6298.7596236099234</v>
      </c>
      <c r="AK20" s="45"/>
      <c r="AL20" s="44">
        <f>IFERROR(H20/W20,"N.A.")</f>
        <v>1858.9130343963234</v>
      </c>
      <c r="AM20" s="45"/>
      <c r="AN20" s="44">
        <f>IFERROR(J20/Y20,"N.A.")</f>
        <v>0</v>
      </c>
      <c r="AO20" s="45"/>
      <c r="AP20" s="44">
        <f>IFERROR(L20/AA20,"N.A.")</f>
        <v>3319.6629587155962</v>
      </c>
      <c r="AQ20" s="45"/>
      <c r="AR20" s="16">
        <f>IFERROR(N20/AC20, "N.A.")</f>
        <v>3319.6629587155962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3913000</v>
      </c>
      <c r="C27" s="2"/>
      <c r="D27" s="2">
        <v>1743650</v>
      </c>
      <c r="E27" s="2"/>
      <c r="F27" s="2">
        <v>830760</v>
      </c>
      <c r="G27" s="2"/>
      <c r="H27" s="2">
        <v>8553150</v>
      </c>
      <c r="I27" s="2"/>
      <c r="J27" s="2"/>
      <c r="K27" s="2"/>
      <c r="L27" s="1">
        <f>B27+D27+F27+H27+J27</f>
        <v>15040560</v>
      </c>
      <c r="M27" s="13">
        <f>C27+E27+G27+I27+K27</f>
        <v>0</v>
      </c>
      <c r="N27" s="14">
        <f>L27+M27</f>
        <v>15040560</v>
      </c>
      <c r="P27" s="3" t="s">
        <v>12</v>
      </c>
      <c r="Q27" s="2">
        <v>803</v>
      </c>
      <c r="R27" s="2">
        <v>0</v>
      </c>
      <c r="S27" s="2">
        <v>366</v>
      </c>
      <c r="T27" s="2">
        <v>0</v>
      </c>
      <c r="U27" s="2">
        <v>375</v>
      </c>
      <c r="V27" s="2">
        <v>0</v>
      </c>
      <c r="W27" s="2">
        <v>1650</v>
      </c>
      <c r="X27" s="2">
        <v>0</v>
      </c>
      <c r="Y27" s="2">
        <v>0</v>
      </c>
      <c r="Z27" s="2">
        <v>0</v>
      </c>
      <c r="AA27" s="1">
        <f>Q27+S27+U27+W27+Y27</f>
        <v>3194</v>
      </c>
      <c r="AB27" s="13">
        <f>R27+T27+V27+X27+Z27</f>
        <v>0</v>
      </c>
      <c r="AC27" s="14">
        <f>AA27+AB27</f>
        <v>3194</v>
      </c>
      <c r="AE27" s="3" t="s">
        <v>12</v>
      </c>
      <c r="AF27" s="2">
        <f>IFERROR(B27/Q27, "N.A.")</f>
        <v>4872.9763387297635</v>
      </c>
      <c r="AG27" s="2" t="str">
        <f t="shared" ref="AG27:AR31" si="15">IFERROR(C27/R27, "N.A.")</f>
        <v>N.A.</v>
      </c>
      <c r="AH27" s="2">
        <f t="shared" si="15"/>
        <v>4764.0710382513662</v>
      </c>
      <c r="AI27" s="2" t="str">
        <f t="shared" si="15"/>
        <v>N.A.</v>
      </c>
      <c r="AJ27" s="2">
        <f t="shared" si="15"/>
        <v>2215.36</v>
      </c>
      <c r="AK27" s="2" t="str">
        <f t="shared" si="15"/>
        <v>N.A.</v>
      </c>
      <c r="AL27" s="2">
        <f t="shared" si="15"/>
        <v>5183.727272727273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4709.0043832185347</v>
      </c>
      <c r="AQ27" s="13" t="str">
        <f t="shared" si="15"/>
        <v>N.A.</v>
      </c>
      <c r="AR27" s="14">
        <f t="shared" si="15"/>
        <v>4709.0043832185347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11375260</v>
      </c>
      <c r="C29" s="2">
        <v>22575193.999999996</v>
      </c>
      <c r="D29" s="2"/>
      <c r="E29" s="2">
        <v>4280000</v>
      </c>
      <c r="F29" s="2"/>
      <c r="G29" s="2"/>
      <c r="H29" s="2"/>
      <c r="I29" s="2">
        <v>3450000</v>
      </c>
      <c r="J29" s="2">
        <v>0</v>
      </c>
      <c r="K29" s="2"/>
      <c r="L29" s="1">
        <f t="shared" si="16"/>
        <v>11375260</v>
      </c>
      <c r="M29" s="13">
        <f t="shared" si="16"/>
        <v>30305193.999999996</v>
      </c>
      <c r="N29" s="14">
        <f t="shared" si="17"/>
        <v>41680454</v>
      </c>
      <c r="P29" s="3" t="s">
        <v>14</v>
      </c>
      <c r="Q29" s="2">
        <v>1851</v>
      </c>
      <c r="R29" s="2">
        <v>2100</v>
      </c>
      <c r="S29" s="2">
        <v>0</v>
      </c>
      <c r="T29" s="2">
        <v>214</v>
      </c>
      <c r="U29" s="2">
        <v>0</v>
      </c>
      <c r="V29" s="2">
        <v>0</v>
      </c>
      <c r="W29" s="2">
        <v>0</v>
      </c>
      <c r="X29" s="2">
        <v>896</v>
      </c>
      <c r="Y29" s="2">
        <v>395</v>
      </c>
      <c r="Z29" s="2">
        <v>0</v>
      </c>
      <c r="AA29" s="1">
        <f t="shared" si="18"/>
        <v>2246</v>
      </c>
      <c r="AB29" s="13">
        <f t="shared" si="18"/>
        <v>3210</v>
      </c>
      <c r="AC29" s="14">
        <f t="shared" si="19"/>
        <v>5456</v>
      </c>
      <c r="AE29" s="3" t="s">
        <v>14</v>
      </c>
      <c r="AF29" s="2">
        <f t="shared" si="20"/>
        <v>6145.4673149648843</v>
      </c>
      <c r="AG29" s="2">
        <f t="shared" si="15"/>
        <v>10750.092380952379</v>
      </c>
      <c r="AH29" s="2" t="str">
        <f t="shared" si="15"/>
        <v>N.A.</v>
      </c>
      <c r="AI29" s="2">
        <f t="shared" si="15"/>
        <v>20000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3850.4464285714284</v>
      </c>
      <c r="AN29" s="2">
        <f t="shared" si="15"/>
        <v>0</v>
      </c>
      <c r="AO29" s="2" t="str">
        <f t="shared" si="15"/>
        <v>N.A.</v>
      </c>
      <c r="AP29" s="15">
        <f t="shared" si="15"/>
        <v>5064.6749777382011</v>
      </c>
      <c r="AQ29" s="13">
        <f t="shared" si="15"/>
        <v>9440.8704049844218</v>
      </c>
      <c r="AR29" s="14">
        <f t="shared" si="15"/>
        <v>7639.3793988269799</v>
      </c>
    </row>
    <row r="30" spans="1:44" ht="15" customHeight="1" thickBot="1" x14ac:dyDescent="0.3">
      <c r="A30" s="3" t="s">
        <v>15</v>
      </c>
      <c r="B30" s="2">
        <v>842369.99999999988</v>
      </c>
      <c r="C30" s="2"/>
      <c r="D30" s="2">
        <v>201240</v>
      </c>
      <c r="E30" s="2"/>
      <c r="F30" s="2"/>
      <c r="G30" s="2">
        <v>1396490</v>
      </c>
      <c r="H30" s="2">
        <v>5462384</v>
      </c>
      <c r="I30" s="2"/>
      <c r="J30" s="2">
        <v>0</v>
      </c>
      <c r="K30" s="2"/>
      <c r="L30" s="1">
        <f t="shared" si="16"/>
        <v>6505994</v>
      </c>
      <c r="M30" s="13">
        <f t="shared" si="16"/>
        <v>1396490</v>
      </c>
      <c r="N30" s="14">
        <f t="shared" si="17"/>
        <v>7902484</v>
      </c>
      <c r="P30" s="3" t="s">
        <v>15</v>
      </c>
      <c r="Q30" s="2">
        <v>366</v>
      </c>
      <c r="R30" s="2">
        <v>0</v>
      </c>
      <c r="S30" s="2">
        <v>234</v>
      </c>
      <c r="T30" s="2">
        <v>0</v>
      </c>
      <c r="U30" s="2">
        <v>0</v>
      </c>
      <c r="V30" s="2">
        <v>366</v>
      </c>
      <c r="W30" s="2">
        <v>8119</v>
      </c>
      <c r="X30" s="2">
        <v>0</v>
      </c>
      <c r="Y30" s="2">
        <v>1273</v>
      </c>
      <c r="Z30" s="2">
        <v>0</v>
      </c>
      <c r="AA30" s="1">
        <f t="shared" si="18"/>
        <v>9992</v>
      </c>
      <c r="AB30" s="13">
        <f t="shared" si="18"/>
        <v>366</v>
      </c>
      <c r="AC30" s="21">
        <f t="shared" si="19"/>
        <v>10358</v>
      </c>
      <c r="AE30" s="3" t="s">
        <v>15</v>
      </c>
      <c r="AF30" s="2">
        <f t="shared" si="20"/>
        <v>2301.5573770491801</v>
      </c>
      <c r="AG30" s="2" t="str">
        <f t="shared" si="15"/>
        <v>N.A.</v>
      </c>
      <c r="AH30" s="2">
        <f t="shared" si="15"/>
        <v>860</v>
      </c>
      <c r="AI30" s="2" t="str">
        <f t="shared" si="15"/>
        <v>N.A.</v>
      </c>
      <c r="AJ30" s="2" t="str">
        <f t="shared" si="15"/>
        <v>N.A.</v>
      </c>
      <c r="AK30" s="2">
        <f t="shared" si="15"/>
        <v>3815.5464480874316</v>
      </c>
      <c r="AL30" s="2">
        <f t="shared" si="15"/>
        <v>672.7902451040768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651.12029623698959</v>
      </c>
      <c r="AQ30" s="13">
        <f t="shared" si="15"/>
        <v>3815.5464480874316</v>
      </c>
      <c r="AR30" s="14">
        <f t="shared" si="15"/>
        <v>762.93531569801121</v>
      </c>
    </row>
    <row r="31" spans="1:44" ht="15" customHeight="1" thickBot="1" x14ac:dyDescent="0.3">
      <c r="A31" s="4" t="s">
        <v>16</v>
      </c>
      <c r="B31" s="2">
        <v>16130629.999999998</v>
      </c>
      <c r="C31" s="2">
        <v>22575193.999999996</v>
      </c>
      <c r="D31" s="2">
        <v>1944890.0000000002</v>
      </c>
      <c r="E31" s="2">
        <v>4280000</v>
      </c>
      <c r="F31" s="2">
        <v>830760</v>
      </c>
      <c r="G31" s="2">
        <v>1396490</v>
      </c>
      <c r="H31" s="2">
        <v>14015534.000000002</v>
      </c>
      <c r="I31" s="2">
        <v>3450000</v>
      </c>
      <c r="J31" s="2">
        <v>0</v>
      </c>
      <c r="K31" s="2"/>
      <c r="L31" s="1">
        <f t="shared" ref="L31" si="21">B31+D31+F31+H31+J31</f>
        <v>32921814</v>
      </c>
      <c r="M31" s="13">
        <f t="shared" ref="M31" si="22">C31+E31+G31+I31+K31</f>
        <v>31701683.999999996</v>
      </c>
      <c r="N31" s="21">
        <f t="shared" ref="N31" si="23">L31+M31</f>
        <v>64623498</v>
      </c>
      <c r="P31" s="4" t="s">
        <v>16</v>
      </c>
      <c r="Q31" s="2">
        <v>3020</v>
      </c>
      <c r="R31" s="2">
        <v>2100</v>
      </c>
      <c r="S31" s="2">
        <v>600</v>
      </c>
      <c r="T31" s="2">
        <v>214</v>
      </c>
      <c r="U31" s="2">
        <v>375</v>
      </c>
      <c r="V31" s="2">
        <v>366</v>
      </c>
      <c r="W31" s="2">
        <v>9769</v>
      </c>
      <c r="X31" s="2">
        <v>896</v>
      </c>
      <c r="Y31" s="2">
        <v>1668</v>
      </c>
      <c r="Z31" s="2">
        <v>0</v>
      </c>
      <c r="AA31" s="1">
        <f t="shared" ref="AA31" si="24">Q31+S31+U31+W31+Y31</f>
        <v>15432</v>
      </c>
      <c r="AB31" s="13">
        <f t="shared" ref="AB31" si="25">R31+T31+V31+X31+Z31</f>
        <v>3576</v>
      </c>
      <c r="AC31" s="14">
        <f t="shared" ref="AC31" si="26">AA31+AB31</f>
        <v>19008</v>
      </c>
      <c r="AE31" s="4" t="s">
        <v>16</v>
      </c>
      <c r="AF31" s="2">
        <f t="shared" si="20"/>
        <v>5341.2682119205292</v>
      </c>
      <c r="AG31" s="2">
        <f t="shared" si="15"/>
        <v>10750.092380952379</v>
      </c>
      <c r="AH31" s="2">
        <f t="shared" si="15"/>
        <v>3241.4833333333336</v>
      </c>
      <c r="AI31" s="2">
        <f t="shared" si="15"/>
        <v>20000</v>
      </c>
      <c r="AJ31" s="2">
        <f t="shared" si="15"/>
        <v>2215.36</v>
      </c>
      <c r="AK31" s="2">
        <f t="shared" si="15"/>
        <v>3815.5464480874316</v>
      </c>
      <c r="AL31" s="2">
        <f t="shared" si="15"/>
        <v>1434.6948510594741</v>
      </c>
      <c r="AM31" s="2">
        <f t="shared" si="15"/>
        <v>3850.4464285714284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2133.3472006220841</v>
      </c>
      <c r="AQ31" s="13">
        <f t="shared" ref="AQ31" si="28">IFERROR(M31/AB31, "N.A.")</f>
        <v>8865.1241610738252</v>
      </c>
      <c r="AR31" s="14">
        <f t="shared" ref="AR31" si="29">IFERROR(N31/AC31, "N.A.")</f>
        <v>3399.8052398989898</v>
      </c>
    </row>
    <row r="32" spans="1:44" ht="15" customHeight="1" thickBot="1" x14ac:dyDescent="0.3">
      <c r="A32" s="5" t="s">
        <v>0</v>
      </c>
      <c r="B32" s="42">
        <f>B31+C31</f>
        <v>38705823.999999993</v>
      </c>
      <c r="C32" s="43"/>
      <c r="D32" s="42">
        <f>D31+E31</f>
        <v>6224890</v>
      </c>
      <c r="E32" s="43"/>
      <c r="F32" s="42">
        <f>F31+G31</f>
        <v>2227250</v>
      </c>
      <c r="G32" s="43"/>
      <c r="H32" s="42">
        <f>H31+I31</f>
        <v>17465534</v>
      </c>
      <c r="I32" s="43"/>
      <c r="J32" s="42">
        <f>J31+K31</f>
        <v>0</v>
      </c>
      <c r="K32" s="43"/>
      <c r="L32" s="42">
        <f>L31+M31</f>
        <v>64623498</v>
      </c>
      <c r="M32" s="46"/>
      <c r="N32" s="22">
        <f>B32+D32+F32+H32+J32</f>
        <v>64623497.999999993</v>
      </c>
      <c r="P32" s="5" t="s">
        <v>0</v>
      </c>
      <c r="Q32" s="42">
        <f>Q31+R31</f>
        <v>5120</v>
      </c>
      <c r="R32" s="43"/>
      <c r="S32" s="42">
        <f>S31+T31</f>
        <v>814</v>
      </c>
      <c r="T32" s="43"/>
      <c r="U32" s="42">
        <f>U31+V31</f>
        <v>741</v>
      </c>
      <c r="V32" s="43"/>
      <c r="W32" s="42">
        <f>W31+X31</f>
        <v>10665</v>
      </c>
      <c r="X32" s="43"/>
      <c r="Y32" s="42">
        <f>Y31+Z31</f>
        <v>1668</v>
      </c>
      <c r="Z32" s="43"/>
      <c r="AA32" s="42">
        <f>AA31+AB31</f>
        <v>19008</v>
      </c>
      <c r="AB32" s="43"/>
      <c r="AC32" s="23">
        <f>Q32+S32+U32+W32+Y32</f>
        <v>19008</v>
      </c>
      <c r="AE32" s="5" t="s">
        <v>0</v>
      </c>
      <c r="AF32" s="44">
        <f>IFERROR(B32/Q32,"N.A.")</f>
        <v>7559.7312499999989</v>
      </c>
      <c r="AG32" s="45"/>
      <c r="AH32" s="44">
        <f>IFERROR(D32/S32,"N.A.")</f>
        <v>7647.2850122850123</v>
      </c>
      <c r="AI32" s="45"/>
      <c r="AJ32" s="44">
        <f>IFERROR(F32/U32,"N.A.")</f>
        <v>3005.7354925775981</v>
      </c>
      <c r="AK32" s="45"/>
      <c r="AL32" s="44">
        <f>IFERROR(H32/W32,"N.A.")</f>
        <v>1637.6496952648852</v>
      </c>
      <c r="AM32" s="45"/>
      <c r="AN32" s="44">
        <f>IFERROR(J32/Y32,"N.A.")</f>
        <v>0</v>
      </c>
      <c r="AO32" s="45"/>
      <c r="AP32" s="44">
        <f>IFERROR(L32/AA32,"N.A.")</f>
        <v>3399.8052398989898</v>
      </c>
      <c r="AQ32" s="45"/>
      <c r="AR32" s="16">
        <f>IFERROR(N32/AC32, "N.A.")</f>
        <v>3399.8052398989894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/>
      <c r="C39" s="2"/>
      <c r="D39" s="2">
        <v>853300</v>
      </c>
      <c r="E39" s="2"/>
      <c r="F39" s="2">
        <v>5136000</v>
      </c>
      <c r="G39" s="2"/>
      <c r="H39" s="2">
        <v>6290425</v>
      </c>
      <c r="I39" s="2"/>
      <c r="J39" s="2">
        <v>0</v>
      </c>
      <c r="K39" s="2"/>
      <c r="L39" s="1">
        <f>B39+D39+F39+H39+J39</f>
        <v>12279725</v>
      </c>
      <c r="M39" s="13">
        <f>C39+E39+G39+I39+K39</f>
        <v>0</v>
      </c>
      <c r="N39" s="14">
        <f>L39+M39</f>
        <v>12279725</v>
      </c>
      <c r="P39" s="3" t="s">
        <v>12</v>
      </c>
      <c r="Q39" s="2">
        <v>0</v>
      </c>
      <c r="R39" s="2">
        <v>0</v>
      </c>
      <c r="S39" s="2">
        <v>161</v>
      </c>
      <c r="T39" s="2">
        <v>0</v>
      </c>
      <c r="U39" s="2">
        <v>214</v>
      </c>
      <c r="V39" s="2">
        <v>0</v>
      </c>
      <c r="W39" s="2">
        <v>3053</v>
      </c>
      <c r="X39" s="2">
        <v>0</v>
      </c>
      <c r="Y39" s="2">
        <v>375</v>
      </c>
      <c r="Z39" s="2">
        <v>0</v>
      </c>
      <c r="AA39" s="1">
        <f>Q39+S39+U39+W39+Y39</f>
        <v>3803</v>
      </c>
      <c r="AB39" s="13">
        <f>R39+T39+V39+X39+Z39</f>
        <v>0</v>
      </c>
      <c r="AC39" s="14">
        <f>AA39+AB39</f>
        <v>3803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>
        <f t="shared" si="30"/>
        <v>5300</v>
      </c>
      <c r="AI39" s="2" t="str">
        <f t="shared" si="30"/>
        <v>N.A.</v>
      </c>
      <c r="AJ39" s="2">
        <f t="shared" si="30"/>
        <v>24000</v>
      </c>
      <c r="AK39" s="2" t="str">
        <f t="shared" si="30"/>
        <v>N.A.</v>
      </c>
      <c r="AL39" s="2">
        <f t="shared" si="30"/>
        <v>2060.4077956108745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3228.9574020510122</v>
      </c>
      <c r="AQ39" s="13" t="str">
        <f t="shared" si="30"/>
        <v>N.A.</v>
      </c>
      <c r="AR39" s="14">
        <f t="shared" si="30"/>
        <v>3228.9574020510122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>
        <v>1750070</v>
      </c>
      <c r="C41" s="2">
        <v>4744240</v>
      </c>
      <c r="D41" s="2"/>
      <c r="E41" s="2"/>
      <c r="F41" s="2"/>
      <c r="G41" s="2"/>
      <c r="H41" s="2"/>
      <c r="I41" s="2"/>
      <c r="J41" s="2">
        <v>0</v>
      </c>
      <c r="K41" s="2"/>
      <c r="L41" s="1">
        <f t="shared" si="31"/>
        <v>1750070</v>
      </c>
      <c r="M41" s="13">
        <f t="shared" si="31"/>
        <v>4744240</v>
      </c>
      <c r="N41" s="14">
        <f t="shared" si="32"/>
        <v>6494310</v>
      </c>
      <c r="P41" s="3" t="s">
        <v>14</v>
      </c>
      <c r="Q41" s="2">
        <v>644</v>
      </c>
      <c r="R41" s="2">
        <v>750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863</v>
      </c>
      <c r="Z41" s="2">
        <v>0</v>
      </c>
      <c r="AA41" s="1">
        <f t="shared" si="33"/>
        <v>1507</v>
      </c>
      <c r="AB41" s="13">
        <f t="shared" si="33"/>
        <v>750</v>
      </c>
      <c r="AC41" s="14">
        <f t="shared" si="34"/>
        <v>2257</v>
      </c>
      <c r="AE41" s="3" t="s">
        <v>14</v>
      </c>
      <c r="AF41" s="2">
        <f t="shared" si="35"/>
        <v>2717.5</v>
      </c>
      <c r="AG41" s="2">
        <f t="shared" si="30"/>
        <v>6325.6533333333336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>
        <f t="shared" si="30"/>
        <v>0</v>
      </c>
      <c r="AO41" s="2" t="str">
        <f t="shared" si="30"/>
        <v>N.A.</v>
      </c>
      <c r="AP41" s="15">
        <f t="shared" si="30"/>
        <v>1161.2939615129396</v>
      </c>
      <c r="AQ41" s="13">
        <f t="shared" si="30"/>
        <v>6325.6533333333336</v>
      </c>
      <c r="AR41" s="14">
        <f t="shared" si="30"/>
        <v>2877.4080638015066</v>
      </c>
    </row>
    <row r="42" spans="1:44" ht="15" customHeight="1" thickBot="1" x14ac:dyDescent="0.3">
      <c r="A42" s="3" t="s">
        <v>15</v>
      </c>
      <c r="B42" s="2"/>
      <c r="C42" s="2"/>
      <c r="D42" s="2">
        <v>503100</v>
      </c>
      <c r="E42" s="2"/>
      <c r="F42" s="2"/>
      <c r="G42" s="2">
        <v>0</v>
      </c>
      <c r="H42" s="2">
        <v>2941750</v>
      </c>
      <c r="I42" s="2"/>
      <c r="J42" s="2"/>
      <c r="K42" s="2"/>
      <c r="L42" s="1">
        <f t="shared" si="31"/>
        <v>3444850</v>
      </c>
      <c r="M42" s="13">
        <f t="shared" si="31"/>
        <v>0</v>
      </c>
      <c r="N42" s="14">
        <f t="shared" si="32"/>
        <v>3444850</v>
      </c>
      <c r="P42" s="3" t="s">
        <v>15</v>
      </c>
      <c r="Q42" s="2">
        <v>0</v>
      </c>
      <c r="R42" s="2">
        <v>0</v>
      </c>
      <c r="S42" s="2">
        <v>234</v>
      </c>
      <c r="T42" s="2">
        <v>0</v>
      </c>
      <c r="U42" s="2">
        <v>0</v>
      </c>
      <c r="V42" s="2">
        <v>214</v>
      </c>
      <c r="W42" s="2">
        <v>644</v>
      </c>
      <c r="X42" s="2">
        <v>0</v>
      </c>
      <c r="Y42" s="2">
        <v>0</v>
      </c>
      <c r="Z42" s="2">
        <v>0</v>
      </c>
      <c r="AA42" s="1">
        <f t="shared" si="33"/>
        <v>878</v>
      </c>
      <c r="AB42" s="13">
        <f t="shared" si="33"/>
        <v>214</v>
      </c>
      <c r="AC42" s="14">
        <f t="shared" si="34"/>
        <v>1092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>
        <f t="shared" si="30"/>
        <v>2150</v>
      </c>
      <c r="AI42" s="2" t="str">
        <f t="shared" si="30"/>
        <v>N.A.</v>
      </c>
      <c r="AJ42" s="2" t="str">
        <f t="shared" si="30"/>
        <v>N.A.</v>
      </c>
      <c r="AK42" s="2">
        <f t="shared" si="30"/>
        <v>0</v>
      </c>
      <c r="AL42" s="2">
        <f t="shared" si="30"/>
        <v>4567.934782608696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3923.5193621867879</v>
      </c>
      <c r="AQ42" s="13">
        <f t="shared" si="30"/>
        <v>0</v>
      </c>
      <c r="AR42" s="14">
        <f t="shared" si="30"/>
        <v>3154.6245421245421</v>
      </c>
    </row>
    <row r="43" spans="1:44" ht="15" customHeight="1" thickBot="1" x14ac:dyDescent="0.3">
      <c r="A43" s="4" t="s">
        <v>16</v>
      </c>
      <c r="B43" s="2">
        <v>1750070</v>
      </c>
      <c r="C43" s="2">
        <v>4744240</v>
      </c>
      <c r="D43" s="2">
        <v>1356400</v>
      </c>
      <c r="E43" s="2"/>
      <c r="F43" s="2">
        <v>5136000</v>
      </c>
      <c r="G43" s="2">
        <v>0</v>
      </c>
      <c r="H43" s="2">
        <v>9232174.9999999981</v>
      </c>
      <c r="I43" s="2"/>
      <c r="J43" s="2">
        <v>0</v>
      </c>
      <c r="K43" s="2"/>
      <c r="L43" s="1">
        <f t="shared" ref="L43" si="36">B43+D43+F43+H43+J43</f>
        <v>17474645</v>
      </c>
      <c r="M43" s="13">
        <f t="shared" ref="M43" si="37">C43+E43+G43+I43+K43</f>
        <v>4744240</v>
      </c>
      <c r="N43" s="21">
        <f t="shared" ref="N43" si="38">L43+M43</f>
        <v>22218885</v>
      </c>
      <c r="P43" s="4" t="s">
        <v>16</v>
      </c>
      <c r="Q43" s="2">
        <v>644</v>
      </c>
      <c r="R43" s="2">
        <v>750</v>
      </c>
      <c r="S43" s="2">
        <v>395</v>
      </c>
      <c r="T43" s="2">
        <v>0</v>
      </c>
      <c r="U43" s="2">
        <v>214</v>
      </c>
      <c r="V43" s="2">
        <v>214</v>
      </c>
      <c r="W43" s="2">
        <v>3697</v>
      </c>
      <c r="X43" s="2">
        <v>0</v>
      </c>
      <c r="Y43" s="2">
        <v>1238</v>
      </c>
      <c r="Z43" s="2">
        <v>0</v>
      </c>
      <c r="AA43" s="1">
        <f t="shared" ref="AA43" si="39">Q43+S43+U43+W43+Y43</f>
        <v>6188</v>
      </c>
      <c r="AB43" s="13">
        <f t="shared" ref="AB43" si="40">R43+T43+V43+X43+Z43</f>
        <v>964</v>
      </c>
      <c r="AC43" s="21">
        <f t="shared" ref="AC43" si="41">AA43+AB43</f>
        <v>7152</v>
      </c>
      <c r="AE43" s="4" t="s">
        <v>16</v>
      </c>
      <c r="AF43" s="2">
        <f t="shared" si="35"/>
        <v>2717.5</v>
      </c>
      <c r="AG43" s="2">
        <f t="shared" si="30"/>
        <v>6325.6533333333336</v>
      </c>
      <c r="AH43" s="2">
        <f t="shared" si="30"/>
        <v>3433.9240506329115</v>
      </c>
      <c r="AI43" s="2" t="str">
        <f t="shared" si="30"/>
        <v>N.A.</v>
      </c>
      <c r="AJ43" s="2">
        <f t="shared" si="30"/>
        <v>24000</v>
      </c>
      <c r="AK43" s="2">
        <f t="shared" si="30"/>
        <v>0</v>
      </c>
      <c r="AL43" s="2">
        <f t="shared" si="30"/>
        <v>2497.2071950229911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2823.9568519715581</v>
      </c>
      <c r="AQ43" s="13">
        <f t="shared" ref="AQ43" si="43">IFERROR(M43/AB43, "N.A.")</f>
        <v>4921.4107883817423</v>
      </c>
      <c r="AR43" s="14">
        <f t="shared" ref="AR43" si="44">IFERROR(N43/AC43, "N.A.")</f>
        <v>3106.667365771812</v>
      </c>
    </row>
    <row r="44" spans="1:44" ht="15" customHeight="1" thickBot="1" x14ac:dyDescent="0.3">
      <c r="A44" s="5" t="s">
        <v>0</v>
      </c>
      <c r="B44" s="42">
        <f>B43+C43</f>
        <v>6494310</v>
      </c>
      <c r="C44" s="43"/>
      <c r="D44" s="42">
        <f>D43+E43</f>
        <v>1356400</v>
      </c>
      <c r="E44" s="43"/>
      <c r="F44" s="42">
        <f>F43+G43</f>
        <v>5136000</v>
      </c>
      <c r="G44" s="43"/>
      <c r="H44" s="42">
        <f>H43+I43</f>
        <v>9232174.9999999981</v>
      </c>
      <c r="I44" s="43"/>
      <c r="J44" s="42">
        <f>J43+K43</f>
        <v>0</v>
      </c>
      <c r="K44" s="43"/>
      <c r="L44" s="42">
        <f>L43+M43</f>
        <v>22218885</v>
      </c>
      <c r="M44" s="46"/>
      <c r="N44" s="22">
        <f>B44+D44+F44+H44+J44</f>
        <v>22218885</v>
      </c>
      <c r="P44" s="5" t="s">
        <v>0</v>
      </c>
      <c r="Q44" s="42">
        <f>Q43+R43</f>
        <v>1394</v>
      </c>
      <c r="R44" s="43"/>
      <c r="S44" s="42">
        <f>S43+T43</f>
        <v>395</v>
      </c>
      <c r="T44" s="43"/>
      <c r="U44" s="42">
        <f>U43+V43</f>
        <v>428</v>
      </c>
      <c r="V44" s="43"/>
      <c r="W44" s="42">
        <f>W43+X43</f>
        <v>3697</v>
      </c>
      <c r="X44" s="43"/>
      <c r="Y44" s="42">
        <f>Y43+Z43</f>
        <v>1238</v>
      </c>
      <c r="Z44" s="43"/>
      <c r="AA44" s="42">
        <f>AA43+AB43</f>
        <v>7152</v>
      </c>
      <c r="AB44" s="46"/>
      <c r="AC44" s="22">
        <f>Q44+S44+U44+W44+Y44</f>
        <v>7152</v>
      </c>
      <c r="AE44" s="5" t="s">
        <v>0</v>
      </c>
      <c r="AF44" s="44">
        <f>IFERROR(B44/Q44,"N.A.")</f>
        <v>4658.7589670014349</v>
      </c>
      <c r="AG44" s="45"/>
      <c r="AH44" s="44">
        <f>IFERROR(D44/S44,"N.A.")</f>
        <v>3433.9240506329115</v>
      </c>
      <c r="AI44" s="45"/>
      <c r="AJ44" s="44">
        <f>IFERROR(F44/U44,"N.A.")</f>
        <v>12000</v>
      </c>
      <c r="AK44" s="45"/>
      <c r="AL44" s="44">
        <f>IFERROR(H44/W44,"N.A.")</f>
        <v>2497.2071950229911</v>
      </c>
      <c r="AM44" s="45"/>
      <c r="AN44" s="44">
        <f>IFERROR(J44/Y44,"N.A.")</f>
        <v>0</v>
      </c>
      <c r="AO44" s="45"/>
      <c r="AP44" s="44">
        <f>IFERROR(L44/AA44,"N.A.")</f>
        <v>3106.667365771812</v>
      </c>
      <c r="AQ44" s="45"/>
      <c r="AR44" s="16">
        <f>IFERROR(N44/AC44, "N.A.")</f>
        <v>3106.667365771812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2221380</v>
      </c>
      <c r="C15" s="2"/>
      <c r="D15" s="2">
        <v>617050</v>
      </c>
      <c r="E15" s="2"/>
      <c r="F15" s="2"/>
      <c r="G15" s="2"/>
      <c r="H15" s="2">
        <v>15241135</v>
      </c>
      <c r="I15" s="2"/>
      <c r="J15" s="2">
        <v>0</v>
      </c>
      <c r="K15" s="2"/>
      <c r="L15" s="1">
        <f>B15+D15+F15+H15+J15</f>
        <v>18079565</v>
      </c>
      <c r="M15" s="13">
        <f>C15+E15+G15+I15+K15</f>
        <v>0</v>
      </c>
      <c r="N15" s="14">
        <f>L15+M15</f>
        <v>18079565</v>
      </c>
      <c r="P15" s="3" t="s">
        <v>12</v>
      </c>
      <c r="Q15" s="2">
        <v>287</v>
      </c>
      <c r="R15" s="2">
        <v>0</v>
      </c>
      <c r="S15" s="2">
        <v>287</v>
      </c>
      <c r="T15" s="2">
        <v>0</v>
      </c>
      <c r="U15" s="2">
        <v>0</v>
      </c>
      <c r="V15" s="2">
        <v>0</v>
      </c>
      <c r="W15" s="2">
        <v>2583</v>
      </c>
      <c r="X15" s="2">
        <v>0</v>
      </c>
      <c r="Y15" s="2">
        <v>287</v>
      </c>
      <c r="Z15" s="2">
        <v>0</v>
      </c>
      <c r="AA15" s="1">
        <f>Q15+S15+U15+W15+Y15</f>
        <v>3444</v>
      </c>
      <c r="AB15" s="13">
        <f>R15+T15+V15+X15+Z15</f>
        <v>0</v>
      </c>
      <c r="AC15" s="14">
        <f>AA15+AB15</f>
        <v>3444</v>
      </c>
      <c r="AE15" s="3" t="s">
        <v>12</v>
      </c>
      <c r="AF15" s="2">
        <f>IFERROR(B15/Q15, "N.A.")</f>
        <v>7740</v>
      </c>
      <c r="AG15" s="2" t="str">
        <f t="shared" ref="AG15:AR19" si="0">IFERROR(C15/R15, "N.A.")</f>
        <v>N.A.</v>
      </c>
      <c r="AH15" s="2">
        <f t="shared" si="0"/>
        <v>2150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5900.5555555555557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5249.583333333333</v>
      </c>
      <c r="AQ15" s="13" t="str">
        <f t="shared" si="0"/>
        <v>N.A.</v>
      </c>
      <c r="AR15" s="14">
        <f t="shared" si="0"/>
        <v>5249.583333333333</v>
      </c>
    </row>
    <row r="16" spans="1:44" ht="15" customHeight="1" thickBot="1" x14ac:dyDescent="0.3">
      <c r="A16" s="3" t="s">
        <v>13</v>
      </c>
      <c r="B16" s="2">
        <v>555345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555345</v>
      </c>
      <c r="M16" s="13">
        <f t="shared" si="1"/>
        <v>0</v>
      </c>
      <c r="N16" s="14">
        <f t="shared" ref="N16:N18" si="2">L16+M16</f>
        <v>555345</v>
      </c>
      <c r="P16" s="3" t="s">
        <v>13</v>
      </c>
      <c r="Q16" s="2">
        <v>287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287</v>
      </c>
      <c r="AB16" s="13">
        <f t="shared" si="3"/>
        <v>0</v>
      </c>
      <c r="AC16" s="14">
        <f t="shared" ref="AC16:AC18" si="4">AA16+AB16</f>
        <v>287</v>
      </c>
      <c r="AE16" s="3" t="s">
        <v>13</v>
      </c>
      <c r="AF16" s="2">
        <f t="shared" ref="AF16:AF19" si="5">IFERROR(B16/Q16, "N.A.")</f>
        <v>1935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1935</v>
      </c>
      <c r="AQ16" s="13" t="str">
        <f t="shared" si="0"/>
        <v>N.A.</v>
      </c>
      <c r="AR16" s="14">
        <f t="shared" si="0"/>
        <v>1935</v>
      </c>
    </row>
    <row r="17" spans="1:44" ht="15" customHeight="1" thickBot="1" x14ac:dyDescent="0.3">
      <c r="A17" s="3" t="s">
        <v>14</v>
      </c>
      <c r="B17" s="2">
        <v>6888000</v>
      </c>
      <c r="C17" s="2">
        <v>10217200</v>
      </c>
      <c r="D17" s="2"/>
      <c r="E17" s="2"/>
      <c r="F17" s="2"/>
      <c r="G17" s="2"/>
      <c r="H17" s="2"/>
      <c r="I17" s="2">
        <v>1234100</v>
      </c>
      <c r="J17" s="2">
        <v>0</v>
      </c>
      <c r="K17" s="2"/>
      <c r="L17" s="1">
        <f t="shared" si="1"/>
        <v>6888000</v>
      </c>
      <c r="M17" s="13">
        <f t="shared" si="1"/>
        <v>11451300</v>
      </c>
      <c r="N17" s="14">
        <f t="shared" si="2"/>
        <v>18339300</v>
      </c>
      <c r="P17" s="3" t="s">
        <v>14</v>
      </c>
      <c r="Q17" s="2">
        <v>574</v>
      </c>
      <c r="R17" s="2">
        <v>1148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574</v>
      </c>
      <c r="Y17" s="2">
        <v>287</v>
      </c>
      <c r="Z17" s="2">
        <v>0</v>
      </c>
      <c r="AA17" s="1">
        <f t="shared" si="3"/>
        <v>861</v>
      </c>
      <c r="AB17" s="13">
        <f t="shared" si="3"/>
        <v>1722</v>
      </c>
      <c r="AC17" s="14">
        <f t="shared" si="4"/>
        <v>2583</v>
      </c>
      <c r="AE17" s="3" t="s">
        <v>14</v>
      </c>
      <c r="AF17" s="2">
        <f t="shared" si="5"/>
        <v>12000</v>
      </c>
      <c r="AG17" s="2">
        <f t="shared" si="0"/>
        <v>8900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2150</v>
      </c>
      <c r="AN17" s="2">
        <f t="shared" si="0"/>
        <v>0</v>
      </c>
      <c r="AO17" s="2" t="str">
        <f t="shared" si="0"/>
        <v>N.A.</v>
      </c>
      <c r="AP17" s="15">
        <f t="shared" si="0"/>
        <v>8000</v>
      </c>
      <c r="AQ17" s="13">
        <f t="shared" si="0"/>
        <v>6650</v>
      </c>
      <c r="AR17" s="14">
        <f t="shared" si="0"/>
        <v>7100</v>
      </c>
    </row>
    <row r="18" spans="1:44" ht="15" customHeight="1" thickBot="1" x14ac:dyDescent="0.3">
      <c r="A18" s="3" t="s">
        <v>15</v>
      </c>
      <c r="B18" s="2">
        <v>4936400</v>
      </c>
      <c r="C18" s="2"/>
      <c r="D18" s="2"/>
      <c r="E18" s="2"/>
      <c r="F18" s="2"/>
      <c r="G18" s="2">
        <v>1234100</v>
      </c>
      <c r="H18" s="2">
        <v>0</v>
      </c>
      <c r="I18" s="2"/>
      <c r="J18" s="2">
        <v>0</v>
      </c>
      <c r="K18" s="2"/>
      <c r="L18" s="1">
        <f t="shared" si="1"/>
        <v>4936400</v>
      </c>
      <c r="M18" s="13">
        <f t="shared" si="1"/>
        <v>1234100</v>
      </c>
      <c r="N18" s="14">
        <f t="shared" si="2"/>
        <v>6170500</v>
      </c>
      <c r="P18" s="3" t="s">
        <v>15</v>
      </c>
      <c r="Q18" s="2">
        <v>574</v>
      </c>
      <c r="R18" s="2">
        <v>0</v>
      </c>
      <c r="S18" s="2">
        <v>0</v>
      </c>
      <c r="T18" s="2">
        <v>0</v>
      </c>
      <c r="U18" s="2">
        <v>0</v>
      </c>
      <c r="V18" s="2">
        <v>574</v>
      </c>
      <c r="W18" s="2">
        <v>287</v>
      </c>
      <c r="X18" s="2">
        <v>0</v>
      </c>
      <c r="Y18" s="2">
        <v>287</v>
      </c>
      <c r="Z18" s="2">
        <v>0</v>
      </c>
      <c r="AA18" s="1">
        <f t="shared" si="3"/>
        <v>1148</v>
      </c>
      <c r="AB18" s="13">
        <f t="shared" si="3"/>
        <v>574</v>
      </c>
      <c r="AC18" s="21">
        <f t="shared" si="4"/>
        <v>1722</v>
      </c>
      <c r="AE18" s="3" t="s">
        <v>15</v>
      </c>
      <c r="AF18" s="2">
        <f t="shared" si="5"/>
        <v>8600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2150</v>
      </c>
      <c r="AL18" s="2">
        <f t="shared" si="0"/>
        <v>0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4300</v>
      </c>
      <c r="AQ18" s="13">
        <f t="shared" si="0"/>
        <v>2150</v>
      </c>
      <c r="AR18" s="14">
        <f t="shared" si="0"/>
        <v>3583.3333333333335</v>
      </c>
    </row>
    <row r="19" spans="1:44" ht="15" customHeight="1" thickBot="1" x14ac:dyDescent="0.3">
      <c r="A19" s="4" t="s">
        <v>16</v>
      </c>
      <c r="B19" s="2">
        <v>14601125.000000002</v>
      </c>
      <c r="C19" s="2">
        <v>10217200</v>
      </c>
      <c r="D19" s="2">
        <v>617050</v>
      </c>
      <c r="E19" s="2"/>
      <c r="F19" s="2"/>
      <c r="G19" s="2">
        <v>1234100</v>
      </c>
      <c r="H19" s="2">
        <v>15241135.000000002</v>
      </c>
      <c r="I19" s="2">
        <v>1234100</v>
      </c>
      <c r="J19" s="2">
        <v>0</v>
      </c>
      <c r="K19" s="2"/>
      <c r="L19" s="1">
        <f t="shared" ref="L19" si="6">B19+D19+F19+H19+J19</f>
        <v>30459310.000000004</v>
      </c>
      <c r="M19" s="13">
        <f t="shared" ref="M19" si="7">C19+E19+G19+I19+K19</f>
        <v>12685400</v>
      </c>
      <c r="N19" s="21">
        <f t="shared" ref="N19" si="8">L19+M19</f>
        <v>43144710</v>
      </c>
      <c r="P19" s="4" t="s">
        <v>16</v>
      </c>
      <c r="Q19" s="2">
        <v>1722</v>
      </c>
      <c r="R19" s="2">
        <v>1148</v>
      </c>
      <c r="S19" s="2">
        <v>287</v>
      </c>
      <c r="T19" s="2">
        <v>0</v>
      </c>
      <c r="U19" s="2">
        <v>0</v>
      </c>
      <c r="V19" s="2">
        <v>574</v>
      </c>
      <c r="W19" s="2">
        <v>2870</v>
      </c>
      <c r="X19" s="2">
        <v>574</v>
      </c>
      <c r="Y19" s="2">
        <v>861</v>
      </c>
      <c r="Z19" s="2">
        <v>0</v>
      </c>
      <c r="AA19" s="1">
        <f t="shared" ref="AA19" si="9">Q19+S19+U19+W19+Y19</f>
        <v>5740</v>
      </c>
      <c r="AB19" s="13">
        <f t="shared" ref="AB19" si="10">R19+T19+V19+X19+Z19</f>
        <v>2296</v>
      </c>
      <c r="AC19" s="14">
        <f t="shared" ref="AC19" si="11">AA19+AB19</f>
        <v>8036</v>
      </c>
      <c r="AE19" s="4" t="s">
        <v>16</v>
      </c>
      <c r="AF19" s="2">
        <f t="shared" si="5"/>
        <v>8479.1666666666679</v>
      </c>
      <c r="AG19" s="2">
        <f t="shared" si="0"/>
        <v>8900</v>
      </c>
      <c r="AH19" s="2">
        <f t="shared" si="0"/>
        <v>2150</v>
      </c>
      <c r="AI19" s="2" t="str">
        <f t="shared" si="0"/>
        <v>N.A.</v>
      </c>
      <c r="AJ19" s="2" t="str">
        <f t="shared" si="0"/>
        <v>N.A.</v>
      </c>
      <c r="AK19" s="2">
        <f t="shared" si="0"/>
        <v>2150</v>
      </c>
      <c r="AL19" s="2">
        <f t="shared" si="0"/>
        <v>5310.5000000000009</v>
      </c>
      <c r="AM19" s="2">
        <f t="shared" si="0"/>
        <v>2150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5306.5000000000009</v>
      </c>
      <c r="AQ19" s="13">
        <f t="shared" ref="AQ19" si="13">IFERROR(M19/AB19, "N.A.")</f>
        <v>5525</v>
      </c>
      <c r="AR19" s="14">
        <f t="shared" ref="AR19" si="14">IFERROR(N19/AC19, "N.A.")</f>
        <v>5368.9285714285716</v>
      </c>
    </row>
    <row r="20" spans="1:44" ht="15" customHeight="1" thickBot="1" x14ac:dyDescent="0.3">
      <c r="A20" s="5" t="s">
        <v>0</v>
      </c>
      <c r="B20" s="42">
        <f>B19+C19</f>
        <v>24818325</v>
      </c>
      <c r="C20" s="43"/>
      <c r="D20" s="42">
        <f>D19+E19</f>
        <v>617050</v>
      </c>
      <c r="E20" s="43"/>
      <c r="F20" s="42">
        <f>F19+G19</f>
        <v>1234100</v>
      </c>
      <c r="G20" s="43"/>
      <c r="H20" s="42">
        <f>H19+I19</f>
        <v>16475235.000000002</v>
      </c>
      <c r="I20" s="43"/>
      <c r="J20" s="42">
        <f>J19+K19</f>
        <v>0</v>
      </c>
      <c r="K20" s="43"/>
      <c r="L20" s="42">
        <f>L19+M19</f>
        <v>43144710</v>
      </c>
      <c r="M20" s="46"/>
      <c r="N20" s="22">
        <f>B20+D20+F20+H20+J20</f>
        <v>43144710</v>
      </c>
      <c r="P20" s="5" t="s">
        <v>0</v>
      </c>
      <c r="Q20" s="42">
        <f>Q19+R19</f>
        <v>2870</v>
      </c>
      <c r="R20" s="43"/>
      <c r="S20" s="42">
        <f>S19+T19</f>
        <v>287</v>
      </c>
      <c r="T20" s="43"/>
      <c r="U20" s="42">
        <f>U19+V19</f>
        <v>574</v>
      </c>
      <c r="V20" s="43"/>
      <c r="W20" s="42">
        <f>W19+X19</f>
        <v>3444</v>
      </c>
      <c r="X20" s="43"/>
      <c r="Y20" s="42">
        <f>Y19+Z19</f>
        <v>861</v>
      </c>
      <c r="Z20" s="43"/>
      <c r="AA20" s="42">
        <f>AA19+AB19</f>
        <v>8036</v>
      </c>
      <c r="AB20" s="43"/>
      <c r="AC20" s="23">
        <f>Q20+S20+U20+W20+Y20</f>
        <v>8036</v>
      </c>
      <c r="AE20" s="5" t="s">
        <v>0</v>
      </c>
      <c r="AF20" s="44">
        <f>IFERROR(B20/Q20,"N.A.")</f>
        <v>8647.5</v>
      </c>
      <c r="AG20" s="45"/>
      <c r="AH20" s="44">
        <f>IFERROR(D20/S20,"N.A.")</f>
        <v>2150</v>
      </c>
      <c r="AI20" s="45"/>
      <c r="AJ20" s="44">
        <f>IFERROR(F20/U20,"N.A.")</f>
        <v>2150</v>
      </c>
      <c r="AK20" s="45"/>
      <c r="AL20" s="44">
        <f>IFERROR(H20/W20,"N.A.")</f>
        <v>4783.7500000000009</v>
      </c>
      <c r="AM20" s="45"/>
      <c r="AN20" s="44">
        <f>IFERROR(J20/Y20,"N.A.")</f>
        <v>0</v>
      </c>
      <c r="AO20" s="45"/>
      <c r="AP20" s="44">
        <f>IFERROR(L20/AA20,"N.A.")</f>
        <v>5368.9285714285716</v>
      </c>
      <c r="AQ20" s="45"/>
      <c r="AR20" s="16">
        <f>IFERROR(N20/AC20, "N.A.")</f>
        <v>5368.9285714285716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2221380</v>
      </c>
      <c r="C27" s="2"/>
      <c r="D27" s="2">
        <v>617050</v>
      </c>
      <c r="E27" s="2"/>
      <c r="F27" s="2"/>
      <c r="G27" s="2"/>
      <c r="H27" s="2">
        <v>11353720</v>
      </c>
      <c r="I27" s="2"/>
      <c r="J27" s="2"/>
      <c r="K27" s="2"/>
      <c r="L27" s="1">
        <f>B27+D27+F27+H27+J27</f>
        <v>14192150</v>
      </c>
      <c r="M27" s="13">
        <f>C27+E27+G27+I27+K27</f>
        <v>0</v>
      </c>
      <c r="N27" s="14">
        <f>L27+M27</f>
        <v>14192150</v>
      </c>
      <c r="P27" s="3" t="s">
        <v>12</v>
      </c>
      <c r="Q27" s="2">
        <v>287</v>
      </c>
      <c r="R27" s="2">
        <v>0</v>
      </c>
      <c r="S27" s="2">
        <v>287</v>
      </c>
      <c r="T27" s="2">
        <v>0</v>
      </c>
      <c r="U27" s="2">
        <v>0</v>
      </c>
      <c r="V27" s="2">
        <v>0</v>
      </c>
      <c r="W27" s="2">
        <v>1435</v>
      </c>
      <c r="X27" s="2">
        <v>0</v>
      </c>
      <c r="Y27" s="2">
        <v>0</v>
      </c>
      <c r="Z27" s="2">
        <v>0</v>
      </c>
      <c r="AA27" s="1">
        <f>Q27+S27+U27+W27+Y27</f>
        <v>2009</v>
      </c>
      <c r="AB27" s="13">
        <f>R27+T27+V27+X27+Z27</f>
        <v>0</v>
      </c>
      <c r="AC27" s="14">
        <f>AA27+AB27</f>
        <v>2009</v>
      </c>
      <c r="AE27" s="3" t="s">
        <v>12</v>
      </c>
      <c r="AF27" s="2">
        <f>IFERROR(B27/Q27, "N.A.")</f>
        <v>7740</v>
      </c>
      <c r="AG27" s="2" t="str">
        <f t="shared" ref="AG27:AR31" si="15">IFERROR(C27/R27, "N.A.")</f>
        <v>N.A.</v>
      </c>
      <c r="AH27" s="2">
        <f t="shared" si="15"/>
        <v>2150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7912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7064.2857142857147</v>
      </c>
      <c r="AQ27" s="13" t="str">
        <f t="shared" si="15"/>
        <v>N.A.</v>
      </c>
      <c r="AR27" s="14">
        <f t="shared" si="15"/>
        <v>7064.2857142857147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6027000</v>
      </c>
      <c r="C29" s="2">
        <v>4018000</v>
      </c>
      <c r="D29" s="2"/>
      <c r="E29" s="2"/>
      <c r="F29" s="2"/>
      <c r="G29" s="2"/>
      <c r="H29" s="2"/>
      <c r="I29" s="2">
        <v>0</v>
      </c>
      <c r="J29" s="2">
        <v>0</v>
      </c>
      <c r="K29" s="2"/>
      <c r="L29" s="1">
        <f t="shared" si="16"/>
        <v>6027000</v>
      </c>
      <c r="M29" s="13">
        <f t="shared" si="16"/>
        <v>4018000</v>
      </c>
      <c r="N29" s="14">
        <f t="shared" si="17"/>
        <v>10045000</v>
      </c>
      <c r="P29" s="3" t="s">
        <v>14</v>
      </c>
      <c r="Q29" s="2">
        <v>287</v>
      </c>
      <c r="R29" s="2">
        <v>287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287</v>
      </c>
      <c r="Y29" s="2">
        <v>287</v>
      </c>
      <c r="Z29" s="2">
        <v>0</v>
      </c>
      <c r="AA29" s="1">
        <f t="shared" si="18"/>
        <v>574</v>
      </c>
      <c r="AB29" s="13">
        <f t="shared" si="18"/>
        <v>574</v>
      </c>
      <c r="AC29" s="14">
        <f t="shared" si="19"/>
        <v>1148</v>
      </c>
      <c r="AE29" s="3" t="s">
        <v>14</v>
      </c>
      <c r="AF29" s="2">
        <f t="shared" si="20"/>
        <v>21000</v>
      </c>
      <c r="AG29" s="2">
        <f t="shared" si="15"/>
        <v>14000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0</v>
      </c>
      <c r="AN29" s="2">
        <f t="shared" si="15"/>
        <v>0</v>
      </c>
      <c r="AO29" s="2" t="str">
        <f t="shared" si="15"/>
        <v>N.A.</v>
      </c>
      <c r="AP29" s="15">
        <f t="shared" si="15"/>
        <v>10500</v>
      </c>
      <c r="AQ29" s="13">
        <f t="shared" si="15"/>
        <v>7000</v>
      </c>
      <c r="AR29" s="14">
        <f t="shared" si="15"/>
        <v>8750</v>
      </c>
    </row>
    <row r="30" spans="1:44" ht="15" customHeight="1" thickBot="1" x14ac:dyDescent="0.3">
      <c r="A30" s="3" t="s">
        <v>15</v>
      </c>
      <c r="B30" s="2">
        <v>4936400</v>
      </c>
      <c r="C30" s="2"/>
      <c r="D30" s="2"/>
      <c r="E30" s="2"/>
      <c r="F30" s="2"/>
      <c r="G30" s="2">
        <v>1234100</v>
      </c>
      <c r="H30" s="2">
        <v>0</v>
      </c>
      <c r="I30" s="2"/>
      <c r="J30" s="2"/>
      <c r="K30" s="2"/>
      <c r="L30" s="1">
        <f t="shared" si="16"/>
        <v>4936400</v>
      </c>
      <c r="M30" s="13">
        <f t="shared" si="16"/>
        <v>1234100</v>
      </c>
      <c r="N30" s="14">
        <f t="shared" si="17"/>
        <v>6170500</v>
      </c>
      <c r="P30" s="3" t="s">
        <v>15</v>
      </c>
      <c r="Q30" s="2">
        <v>574</v>
      </c>
      <c r="R30" s="2">
        <v>0</v>
      </c>
      <c r="S30" s="2">
        <v>0</v>
      </c>
      <c r="T30" s="2">
        <v>0</v>
      </c>
      <c r="U30" s="2">
        <v>0</v>
      </c>
      <c r="V30" s="2">
        <v>574</v>
      </c>
      <c r="W30" s="2">
        <v>287</v>
      </c>
      <c r="X30" s="2">
        <v>0</v>
      </c>
      <c r="Y30" s="2">
        <v>0</v>
      </c>
      <c r="Z30" s="2">
        <v>0</v>
      </c>
      <c r="AA30" s="1">
        <f t="shared" si="18"/>
        <v>861</v>
      </c>
      <c r="AB30" s="13">
        <f t="shared" si="18"/>
        <v>574</v>
      </c>
      <c r="AC30" s="21">
        <f t="shared" si="19"/>
        <v>1435</v>
      </c>
      <c r="AE30" s="3" t="s">
        <v>15</v>
      </c>
      <c r="AF30" s="2">
        <f t="shared" si="20"/>
        <v>8600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2150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5733.333333333333</v>
      </c>
      <c r="AQ30" s="13">
        <f t="shared" si="15"/>
        <v>2150</v>
      </c>
      <c r="AR30" s="14">
        <f t="shared" si="15"/>
        <v>4300</v>
      </c>
    </row>
    <row r="31" spans="1:44" ht="15" customHeight="1" thickBot="1" x14ac:dyDescent="0.3">
      <c r="A31" s="4" t="s">
        <v>16</v>
      </c>
      <c r="B31" s="2">
        <v>13184780</v>
      </c>
      <c r="C31" s="2">
        <v>4018000</v>
      </c>
      <c r="D31" s="2">
        <v>617050</v>
      </c>
      <c r="E31" s="2"/>
      <c r="F31" s="2"/>
      <c r="G31" s="2">
        <v>1234100</v>
      </c>
      <c r="H31" s="2">
        <v>11353720</v>
      </c>
      <c r="I31" s="2">
        <v>0</v>
      </c>
      <c r="J31" s="2">
        <v>0</v>
      </c>
      <c r="K31" s="2"/>
      <c r="L31" s="1">
        <f t="shared" ref="L31" si="21">B31+D31+F31+H31+J31</f>
        <v>25155550</v>
      </c>
      <c r="M31" s="13">
        <f t="shared" ref="M31" si="22">C31+E31+G31+I31+K31</f>
        <v>5252100</v>
      </c>
      <c r="N31" s="21">
        <f t="shared" ref="N31" si="23">L31+M31</f>
        <v>30407650</v>
      </c>
      <c r="P31" s="4" t="s">
        <v>16</v>
      </c>
      <c r="Q31" s="2">
        <v>1148</v>
      </c>
      <c r="R31" s="2">
        <v>287</v>
      </c>
      <c r="S31" s="2">
        <v>287</v>
      </c>
      <c r="T31" s="2">
        <v>0</v>
      </c>
      <c r="U31" s="2">
        <v>0</v>
      </c>
      <c r="V31" s="2">
        <v>574</v>
      </c>
      <c r="W31" s="2">
        <v>1722</v>
      </c>
      <c r="X31" s="2">
        <v>287</v>
      </c>
      <c r="Y31" s="2">
        <v>287</v>
      </c>
      <c r="Z31" s="2">
        <v>0</v>
      </c>
      <c r="AA31" s="1">
        <f t="shared" ref="AA31" si="24">Q31+S31+U31+W31+Y31</f>
        <v>3444</v>
      </c>
      <c r="AB31" s="13">
        <f t="shared" ref="AB31" si="25">R31+T31+V31+X31+Z31</f>
        <v>1148</v>
      </c>
      <c r="AC31" s="14">
        <f t="shared" ref="AC31" si="26">AA31+AB31</f>
        <v>4592</v>
      </c>
      <c r="AE31" s="4" t="s">
        <v>16</v>
      </c>
      <c r="AF31" s="2">
        <f t="shared" si="20"/>
        <v>11485</v>
      </c>
      <c r="AG31" s="2">
        <f t="shared" si="15"/>
        <v>14000</v>
      </c>
      <c r="AH31" s="2">
        <f t="shared" si="15"/>
        <v>2150</v>
      </c>
      <c r="AI31" s="2" t="str">
        <f t="shared" si="15"/>
        <v>N.A.</v>
      </c>
      <c r="AJ31" s="2" t="str">
        <f t="shared" si="15"/>
        <v>N.A.</v>
      </c>
      <c r="AK31" s="2">
        <f t="shared" si="15"/>
        <v>2150</v>
      </c>
      <c r="AL31" s="2">
        <f t="shared" si="15"/>
        <v>6593.333333333333</v>
      </c>
      <c r="AM31" s="2">
        <f t="shared" si="15"/>
        <v>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7304.166666666667</v>
      </c>
      <c r="AQ31" s="13">
        <f t="shared" ref="AQ31" si="28">IFERROR(M31/AB31, "N.A.")</f>
        <v>4575</v>
      </c>
      <c r="AR31" s="14">
        <f t="shared" ref="AR31" si="29">IFERROR(N31/AC31, "N.A.")</f>
        <v>6621.875</v>
      </c>
    </row>
    <row r="32" spans="1:44" ht="15" customHeight="1" thickBot="1" x14ac:dyDescent="0.3">
      <c r="A32" s="5" t="s">
        <v>0</v>
      </c>
      <c r="B32" s="42">
        <f>B31+C31</f>
        <v>17202780</v>
      </c>
      <c r="C32" s="43"/>
      <c r="D32" s="42">
        <f>D31+E31</f>
        <v>617050</v>
      </c>
      <c r="E32" s="43"/>
      <c r="F32" s="42">
        <f>F31+G31</f>
        <v>1234100</v>
      </c>
      <c r="G32" s="43"/>
      <c r="H32" s="42">
        <f>H31+I31</f>
        <v>11353720</v>
      </c>
      <c r="I32" s="43"/>
      <c r="J32" s="42">
        <f>J31+K31</f>
        <v>0</v>
      </c>
      <c r="K32" s="43"/>
      <c r="L32" s="42">
        <f>L31+M31</f>
        <v>30407650</v>
      </c>
      <c r="M32" s="46"/>
      <c r="N32" s="22">
        <f>B32+D32+F32+H32+J32</f>
        <v>30407650</v>
      </c>
      <c r="P32" s="5" t="s">
        <v>0</v>
      </c>
      <c r="Q32" s="42">
        <f>Q31+R31</f>
        <v>1435</v>
      </c>
      <c r="R32" s="43"/>
      <c r="S32" s="42">
        <f>S31+T31</f>
        <v>287</v>
      </c>
      <c r="T32" s="43"/>
      <c r="U32" s="42">
        <f>U31+V31</f>
        <v>574</v>
      </c>
      <c r="V32" s="43"/>
      <c r="W32" s="42">
        <f>W31+X31</f>
        <v>2009</v>
      </c>
      <c r="X32" s="43"/>
      <c r="Y32" s="42">
        <f>Y31+Z31</f>
        <v>287</v>
      </c>
      <c r="Z32" s="43"/>
      <c r="AA32" s="42">
        <f>AA31+AB31</f>
        <v>4592</v>
      </c>
      <c r="AB32" s="43"/>
      <c r="AC32" s="23">
        <f>Q32+S32+U32+W32+Y32</f>
        <v>4592</v>
      </c>
      <c r="AE32" s="5" t="s">
        <v>0</v>
      </c>
      <c r="AF32" s="44">
        <f>IFERROR(B32/Q32,"N.A.")</f>
        <v>11988</v>
      </c>
      <c r="AG32" s="45"/>
      <c r="AH32" s="44">
        <f>IFERROR(D32/S32,"N.A.")</f>
        <v>2150</v>
      </c>
      <c r="AI32" s="45"/>
      <c r="AJ32" s="44">
        <f>IFERROR(F32/U32,"N.A.")</f>
        <v>2150</v>
      </c>
      <c r="AK32" s="45"/>
      <c r="AL32" s="44">
        <f>IFERROR(H32/W32,"N.A.")</f>
        <v>5651.4285714285716</v>
      </c>
      <c r="AM32" s="45"/>
      <c r="AN32" s="44">
        <f>IFERROR(J32/Y32,"N.A.")</f>
        <v>0</v>
      </c>
      <c r="AO32" s="45"/>
      <c r="AP32" s="44">
        <f>IFERROR(L32/AA32,"N.A.")</f>
        <v>6621.875</v>
      </c>
      <c r="AQ32" s="45"/>
      <c r="AR32" s="16">
        <f>IFERROR(N32/AC32, "N.A.")</f>
        <v>6621.875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3887415</v>
      </c>
      <c r="I39" s="2"/>
      <c r="J39" s="2">
        <v>0</v>
      </c>
      <c r="K39" s="2"/>
      <c r="L39" s="1">
        <f>B39+D39+F39+H39+J39</f>
        <v>3887415</v>
      </c>
      <c r="M39" s="13">
        <f>C39+E39+G39+I39+K39</f>
        <v>0</v>
      </c>
      <c r="N39" s="14">
        <f>L39+M39</f>
        <v>3887415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1148</v>
      </c>
      <c r="X39" s="2">
        <v>0</v>
      </c>
      <c r="Y39" s="2">
        <v>287</v>
      </c>
      <c r="Z39" s="2">
        <v>0</v>
      </c>
      <c r="AA39" s="1">
        <f>Q39+S39+U39+W39+Y39</f>
        <v>1435</v>
      </c>
      <c r="AB39" s="13">
        <f>R39+T39+V39+X39+Z39</f>
        <v>0</v>
      </c>
      <c r="AC39" s="14">
        <f>AA39+AB39</f>
        <v>1435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3386.25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2709</v>
      </c>
      <c r="AQ39" s="13" t="str">
        <f t="shared" si="30"/>
        <v>N.A.</v>
      </c>
      <c r="AR39" s="14">
        <f t="shared" si="30"/>
        <v>2709</v>
      </c>
    </row>
    <row r="40" spans="1:44" ht="15" customHeight="1" thickBot="1" x14ac:dyDescent="0.3">
      <c r="A40" s="3" t="s">
        <v>13</v>
      </c>
      <c r="B40" s="2">
        <v>555345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555345</v>
      </c>
      <c r="M40" s="13">
        <f t="shared" si="31"/>
        <v>0</v>
      </c>
      <c r="N40" s="14">
        <f t="shared" ref="N40:N42" si="32">L40+M40</f>
        <v>555345</v>
      </c>
      <c r="P40" s="3" t="s">
        <v>13</v>
      </c>
      <c r="Q40" s="2">
        <v>287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287</v>
      </c>
      <c r="AB40" s="13">
        <f t="shared" si="33"/>
        <v>0</v>
      </c>
      <c r="AC40" s="14">
        <f t="shared" ref="AC40:AC42" si="34">AA40+AB40</f>
        <v>287</v>
      </c>
      <c r="AE40" s="3" t="s">
        <v>13</v>
      </c>
      <c r="AF40" s="2">
        <f t="shared" ref="AF40:AF43" si="35">IFERROR(B40/Q40, "N.A.")</f>
        <v>1935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1935</v>
      </c>
      <c r="AQ40" s="13" t="str">
        <f t="shared" si="30"/>
        <v>N.A.</v>
      </c>
      <c r="AR40" s="14">
        <f t="shared" si="30"/>
        <v>1935</v>
      </c>
    </row>
    <row r="41" spans="1:44" ht="15" customHeight="1" thickBot="1" x14ac:dyDescent="0.3">
      <c r="A41" s="3" t="s">
        <v>14</v>
      </c>
      <c r="B41" s="2">
        <v>861000</v>
      </c>
      <c r="C41" s="2">
        <v>6199200</v>
      </c>
      <c r="D41" s="2"/>
      <c r="E41" s="2"/>
      <c r="F41" s="2"/>
      <c r="G41" s="2"/>
      <c r="H41" s="2"/>
      <c r="I41" s="2">
        <v>1234100</v>
      </c>
      <c r="J41" s="2"/>
      <c r="K41" s="2"/>
      <c r="L41" s="1">
        <f t="shared" si="31"/>
        <v>861000</v>
      </c>
      <c r="M41" s="13">
        <f t="shared" si="31"/>
        <v>7433300</v>
      </c>
      <c r="N41" s="14">
        <f t="shared" si="32"/>
        <v>8294300</v>
      </c>
      <c r="P41" s="3" t="s">
        <v>14</v>
      </c>
      <c r="Q41" s="2">
        <v>287</v>
      </c>
      <c r="R41" s="2">
        <v>861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287</v>
      </c>
      <c r="Y41" s="2">
        <v>0</v>
      </c>
      <c r="Z41" s="2">
        <v>0</v>
      </c>
      <c r="AA41" s="1">
        <f t="shared" si="33"/>
        <v>287</v>
      </c>
      <c r="AB41" s="13">
        <f t="shared" si="33"/>
        <v>1148</v>
      </c>
      <c r="AC41" s="14">
        <f t="shared" si="34"/>
        <v>1435</v>
      </c>
      <c r="AE41" s="3" t="s">
        <v>14</v>
      </c>
      <c r="AF41" s="2">
        <f t="shared" si="35"/>
        <v>3000</v>
      </c>
      <c r="AG41" s="2">
        <f t="shared" si="30"/>
        <v>7200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4300</v>
      </c>
      <c r="AN41" s="2" t="str">
        <f t="shared" si="30"/>
        <v>N.A.</v>
      </c>
      <c r="AO41" s="2" t="str">
        <f t="shared" si="30"/>
        <v>N.A.</v>
      </c>
      <c r="AP41" s="15">
        <f t="shared" si="30"/>
        <v>3000</v>
      </c>
      <c r="AQ41" s="13">
        <f t="shared" si="30"/>
        <v>6475</v>
      </c>
      <c r="AR41" s="14">
        <f t="shared" si="30"/>
        <v>5780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287</v>
      </c>
      <c r="Z42" s="2">
        <v>0</v>
      </c>
      <c r="AA42" s="1">
        <f t="shared" si="33"/>
        <v>287</v>
      </c>
      <c r="AB42" s="13">
        <f t="shared" si="33"/>
        <v>0</v>
      </c>
      <c r="AC42" s="14">
        <f t="shared" si="34"/>
        <v>287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0</v>
      </c>
      <c r="AQ42" s="13" t="str">
        <f t="shared" si="30"/>
        <v>N.A.</v>
      </c>
      <c r="AR42" s="14">
        <f t="shared" si="30"/>
        <v>0</v>
      </c>
    </row>
    <row r="43" spans="1:44" ht="15" customHeight="1" thickBot="1" x14ac:dyDescent="0.3">
      <c r="A43" s="4" t="s">
        <v>16</v>
      </c>
      <c r="B43" s="2">
        <v>1416345</v>
      </c>
      <c r="C43" s="2">
        <v>6199200</v>
      </c>
      <c r="D43" s="2"/>
      <c r="E43" s="2"/>
      <c r="F43" s="2"/>
      <c r="G43" s="2"/>
      <c r="H43" s="2">
        <v>3887415</v>
      </c>
      <c r="I43" s="2">
        <v>1234100</v>
      </c>
      <c r="J43" s="2">
        <v>0</v>
      </c>
      <c r="K43" s="2"/>
      <c r="L43" s="1">
        <f t="shared" ref="L43" si="36">B43+D43+F43+H43+J43</f>
        <v>5303760</v>
      </c>
      <c r="M43" s="13">
        <f t="shared" ref="M43" si="37">C43+E43+G43+I43+K43</f>
        <v>7433300</v>
      </c>
      <c r="N43" s="21">
        <f t="shared" ref="N43" si="38">L43+M43</f>
        <v>12737060</v>
      </c>
      <c r="P43" s="4" t="s">
        <v>16</v>
      </c>
      <c r="Q43" s="2">
        <v>574</v>
      </c>
      <c r="R43" s="2">
        <v>861</v>
      </c>
      <c r="S43" s="2">
        <v>0</v>
      </c>
      <c r="T43" s="2">
        <v>0</v>
      </c>
      <c r="U43" s="2">
        <v>0</v>
      </c>
      <c r="V43" s="2">
        <v>0</v>
      </c>
      <c r="W43" s="2">
        <v>1148</v>
      </c>
      <c r="X43" s="2">
        <v>287</v>
      </c>
      <c r="Y43" s="2">
        <v>574</v>
      </c>
      <c r="Z43" s="2">
        <v>0</v>
      </c>
      <c r="AA43" s="1">
        <f t="shared" ref="AA43" si="39">Q43+S43+U43+W43+Y43</f>
        <v>2296</v>
      </c>
      <c r="AB43" s="13">
        <f t="shared" ref="AB43" si="40">R43+T43+V43+X43+Z43</f>
        <v>1148</v>
      </c>
      <c r="AC43" s="21">
        <f t="shared" ref="AC43" si="41">AA43+AB43</f>
        <v>3444</v>
      </c>
      <c r="AE43" s="4" t="s">
        <v>16</v>
      </c>
      <c r="AF43" s="2">
        <f t="shared" si="35"/>
        <v>2467.5</v>
      </c>
      <c r="AG43" s="2">
        <f t="shared" si="30"/>
        <v>7200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3386.25</v>
      </c>
      <c r="AM43" s="2">
        <f t="shared" si="30"/>
        <v>4300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2310</v>
      </c>
      <c r="AQ43" s="13">
        <f t="shared" ref="AQ43" si="43">IFERROR(M43/AB43, "N.A.")</f>
        <v>6475</v>
      </c>
      <c r="AR43" s="14">
        <f t="shared" ref="AR43" si="44">IFERROR(N43/AC43, "N.A.")</f>
        <v>3698.3333333333335</v>
      </c>
    </row>
    <row r="44" spans="1:44" ht="15" customHeight="1" thickBot="1" x14ac:dyDescent="0.3">
      <c r="A44" s="5" t="s">
        <v>0</v>
      </c>
      <c r="B44" s="42">
        <f>B43+C43</f>
        <v>7615545</v>
      </c>
      <c r="C44" s="43"/>
      <c r="D44" s="42">
        <f>D43+E43</f>
        <v>0</v>
      </c>
      <c r="E44" s="43"/>
      <c r="F44" s="42">
        <f>F43+G43</f>
        <v>0</v>
      </c>
      <c r="G44" s="43"/>
      <c r="H44" s="42">
        <f>H43+I43</f>
        <v>5121515</v>
      </c>
      <c r="I44" s="43"/>
      <c r="J44" s="42">
        <f>J43+K43</f>
        <v>0</v>
      </c>
      <c r="K44" s="43"/>
      <c r="L44" s="42">
        <f>L43+M43</f>
        <v>12737060</v>
      </c>
      <c r="M44" s="46"/>
      <c r="N44" s="22">
        <f>B44+D44+F44+H44+J44</f>
        <v>12737060</v>
      </c>
      <c r="P44" s="5" t="s">
        <v>0</v>
      </c>
      <c r="Q44" s="42">
        <f>Q43+R43</f>
        <v>1435</v>
      </c>
      <c r="R44" s="43"/>
      <c r="S44" s="42">
        <f>S43+T43</f>
        <v>0</v>
      </c>
      <c r="T44" s="43"/>
      <c r="U44" s="42">
        <f>U43+V43</f>
        <v>0</v>
      </c>
      <c r="V44" s="43"/>
      <c r="W44" s="42">
        <f>W43+X43</f>
        <v>1435</v>
      </c>
      <c r="X44" s="43"/>
      <c r="Y44" s="42">
        <f>Y43+Z43</f>
        <v>574</v>
      </c>
      <c r="Z44" s="43"/>
      <c r="AA44" s="42">
        <f>AA43+AB43</f>
        <v>3444</v>
      </c>
      <c r="AB44" s="46"/>
      <c r="AC44" s="22">
        <f>Q44+S44+U44+W44+Y44</f>
        <v>3444</v>
      </c>
      <c r="AE44" s="5" t="s">
        <v>0</v>
      </c>
      <c r="AF44" s="44">
        <f>IFERROR(B44/Q44,"N.A.")</f>
        <v>5307</v>
      </c>
      <c r="AG44" s="45"/>
      <c r="AH44" s="44" t="str">
        <f>IFERROR(D44/S44,"N.A.")</f>
        <v>N.A.</v>
      </c>
      <c r="AI44" s="45"/>
      <c r="AJ44" s="44" t="str">
        <f>IFERROR(F44/U44,"N.A.")</f>
        <v>N.A.</v>
      </c>
      <c r="AK44" s="45"/>
      <c r="AL44" s="44">
        <f>IFERROR(H44/W44,"N.A.")</f>
        <v>3569</v>
      </c>
      <c r="AM44" s="45"/>
      <c r="AN44" s="44">
        <f>IFERROR(J44/Y44,"N.A.")</f>
        <v>0</v>
      </c>
      <c r="AO44" s="45"/>
      <c r="AP44" s="44">
        <f>IFERROR(L44/AA44,"N.A.")</f>
        <v>3698.3333333333335</v>
      </c>
      <c r="AQ44" s="45"/>
      <c r="AR44" s="16">
        <f>IFERROR(N44/AC44, "N.A.")</f>
        <v>3698.3333333333335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67317159.999999985</v>
      </c>
      <c r="C15" s="2"/>
      <c r="D15" s="2">
        <v>25840760</v>
      </c>
      <c r="E15" s="2"/>
      <c r="F15" s="2">
        <v>47872650</v>
      </c>
      <c r="G15" s="2"/>
      <c r="H15" s="2">
        <v>97165857.999999985</v>
      </c>
      <c r="I15" s="2"/>
      <c r="J15" s="2">
        <v>0</v>
      </c>
      <c r="K15" s="2"/>
      <c r="L15" s="1">
        <f>B15+D15+F15+H15+J15</f>
        <v>238196428</v>
      </c>
      <c r="M15" s="13">
        <f>C15+E15+G15+I15+K15</f>
        <v>0</v>
      </c>
      <c r="N15" s="14">
        <f>L15+M15</f>
        <v>238196428</v>
      </c>
      <c r="P15" s="3" t="s">
        <v>12</v>
      </c>
      <c r="Q15" s="2">
        <v>8711</v>
      </c>
      <c r="R15" s="2">
        <v>0</v>
      </c>
      <c r="S15" s="2">
        <v>3037</v>
      </c>
      <c r="T15" s="2">
        <v>0</v>
      </c>
      <c r="U15" s="2">
        <v>2077</v>
      </c>
      <c r="V15" s="2">
        <v>0</v>
      </c>
      <c r="W15" s="2">
        <v>19680</v>
      </c>
      <c r="X15" s="2">
        <v>0</v>
      </c>
      <c r="Y15" s="2">
        <v>1539</v>
      </c>
      <c r="Z15" s="2">
        <v>0</v>
      </c>
      <c r="AA15" s="1">
        <f>Q15+S15+U15+W15+Y15</f>
        <v>35044</v>
      </c>
      <c r="AB15" s="13">
        <f>R15+T15+V15+X15+Z15</f>
        <v>0</v>
      </c>
      <c r="AC15" s="14">
        <f>AA15+AB15</f>
        <v>35044</v>
      </c>
      <c r="AE15" s="3" t="s">
        <v>12</v>
      </c>
      <c r="AF15" s="2">
        <f>IFERROR(B15/Q15, "N.A.")</f>
        <v>7727.8337733899652</v>
      </c>
      <c r="AG15" s="2" t="str">
        <f t="shared" ref="AG15:AR19" si="0">IFERROR(C15/R15, "N.A.")</f>
        <v>N.A.</v>
      </c>
      <c r="AH15" s="2">
        <f t="shared" si="0"/>
        <v>8508.6466908133025</v>
      </c>
      <c r="AI15" s="2" t="str">
        <f t="shared" si="0"/>
        <v>N.A.</v>
      </c>
      <c r="AJ15" s="2">
        <f t="shared" si="0"/>
        <v>23048.940779971112</v>
      </c>
      <c r="AK15" s="2" t="str">
        <f t="shared" si="0"/>
        <v>N.A.</v>
      </c>
      <c r="AL15" s="2">
        <f t="shared" si="0"/>
        <v>4937.2895325203244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6797.0673439105121</v>
      </c>
      <c r="AQ15" s="13" t="str">
        <f t="shared" si="0"/>
        <v>N.A.</v>
      </c>
      <c r="AR15" s="14">
        <f t="shared" si="0"/>
        <v>6797.0673439105121</v>
      </c>
    </row>
    <row r="16" spans="1:44" ht="15" customHeight="1" thickBot="1" x14ac:dyDescent="0.3">
      <c r="A16" s="3" t="s">
        <v>13</v>
      </c>
      <c r="B16" s="2">
        <v>26870426.999999993</v>
      </c>
      <c r="C16" s="2">
        <v>359050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26870426.999999993</v>
      </c>
      <c r="M16" s="13">
        <f t="shared" si="1"/>
        <v>359050</v>
      </c>
      <c r="N16" s="14">
        <f t="shared" ref="N16:N18" si="2">L16+M16</f>
        <v>27229476.999999993</v>
      </c>
      <c r="P16" s="3" t="s">
        <v>13</v>
      </c>
      <c r="Q16" s="2">
        <v>6905</v>
      </c>
      <c r="R16" s="2">
        <v>167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6905</v>
      </c>
      <c r="AB16" s="13">
        <f t="shared" si="3"/>
        <v>167</v>
      </c>
      <c r="AC16" s="14">
        <f t="shared" ref="AC16:AC18" si="4">AA16+AB16</f>
        <v>7072</v>
      </c>
      <c r="AE16" s="3" t="s">
        <v>13</v>
      </c>
      <c r="AF16" s="2">
        <f t="shared" ref="AF16:AF19" si="5">IFERROR(B16/Q16, "N.A.")</f>
        <v>3891.4448950036194</v>
      </c>
      <c r="AG16" s="2">
        <f t="shared" si="0"/>
        <v>2150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3891.4448950036194</v>
      </c>
      <c r="AQ16" s="13">
        <f t="shared" si="0"/>
        <v>2150</v>
      </c>
      <c r="AR16" s="14">
        <f t="shared" si="0"/>
        <v>3850.3219739818992</v>
      </c>
    </row>
    <row r="17" spans="1:44" ht="15" customHeight="1" thickBot="1" x14ac:dyDescent="0.3">
      <c r="A17" s="3" t="s">
        <v>14</v>
      </c>
      <c r="B17" s="2">
        <v>148187527.99999997</v>
      </c>
      <c r="C17" s="2">
        <v>456292390</v>
      </c>
      <c r="D17" s="2">
        <v>43519599.999999993</v>
      </c>
      <c r="E17" s="2">
        <v>13794150</v>
      </c>
      <c r="F17" s="2"/>
      <c r="G17" s="2">
        <v>13973879.999999998</v>
      </c>
      <c r="H17" s="2"/>
      <c r="I17" s="2">
        <v>25537650</v>
      </c>
      <c r="J17" s="2">
        <v>0</v>
      </c>
      <c r="K17" s="2"/>
      <c r="L17" s="1">
        <f t="shared" si="1"/>
        <v>191707127.99999997</v>
      </c>
      <c r="M17" s="13">
        <f t="shared" si="1"/>
        <v>509598070</v>
      </c>
      <c r="N17" s="14">
        <f t="shared" si="2"/>
        <v>701305198</v>
      </c>
      <c r="P17" s="3" t="s">
        <v>14</v>
      </c>
      <c r="Q17" s="2">
        <v>24379</v>
      </c>
      <c r="R17" s="2">
        <v>64361</v>
      </c>
      <c r="S17" s="2">
        <v>4876</v>
      </c>
      <c r="T17" s="2">
        <v>723</v>
      </c>
      <c r="U17" s="2">
        <v>0</v>
      </c>
      <c r="V17" s="2">
        <v>1831</v>
      </c>
      <c r="W17" s="2">
        <v>0</v>
      </c>
      <c r="X17" s="2">
        <v>3056</v>
      </c>
      <c r="Y17" s="2">
        <v>1502</v>
      </c>
      <c r="Z17" s="2">
        <v>0</v>
      </c>
      <c r="AA17" s="1">
        <f t="shared" si="3"/>
        <v>30757</v>
      </c>
      <c r="AB17" s="13">
        <f t="shared" si="3"/>
        <v>69971</v>
      </c>
      <c r="AC17" s="14">
        <f t="shared" si="4"/>
        <v>100728</v>
      </c>
      <c r="AE17" s="3" t="s">
        <v>14</v>
      </c>
      <c r="AF17" s="2">
        <f t="shared" si="5"/>
        <v>6078.4908322736774</v>
      </c>
      <c r="AG17" s="2">
        <f t="shared" si="0"/>
        <v>7089.5789375553522</v>
      </c>
      <c r="AH17" s="2">
        <f t="shared" si="0"/>
        <v>8925.2666119770292</v>
      </c>
      <c r="AI17" s="2">
        <f t="shared" si="0"/>
        <v>19079.045643153528</v>
      </c>
      <c r="AJ17" s="2" t="str">
        <f t="shared" si="0"/>
        <v>N.A.</v>
      </c>
      <c r="AK17" s="2">
        <f t="shared" si="0"/>
        <v>7631.8296013107583</v>
      </c>
      <c r="AL17" s="2" t="str">
        <f t="shared" si="0"/>
        <v>N.A.</v>
      </c>
      <c r="AM17" s="2">
        <f t="shared" si="0"/>
        <v>8356.5608638743452</v>
      </c>
      <c r="AN17" s="2">
        <f t="shared" si="0"/>
        <v>0</v>
      </c>
      <c r="AO17" s="2" t="str">
        <f t="shared" si="0"/>
        <v>N.A.</v>
      </c>
      <c r="AP17" s="15">
        <f t="shared" si="0"/>
        <v>6232.9592613063687</v>
      </c>
      <c r="AQ17" s="13">
        <f t="shared" si="0"/>
        <v>7282.9896671478182</v>
      </c>
      <c r="AR17" s="14">
        <f t="shared" si="0"/>
        <v>6962.3659558414738</v>
      </c>
    </row>
    <row r="18" spans="1:44" ht="15" customHeight="1" thickBot="1" x14ac:dyDescent="0.3">
      <c r="A18" s="3" t="s">
        <v>15</v>
      </c>
      <c r="B18" s="2">
        <v>1815890.0000000002</v>
      </c>
      <c r="C18" s="2"/>
      <c r="D18" s="2"/>
      <c r="E18" s="2"/>
      <c r="F18" s="2"/>
      <c r="G18" s="2">
        <v>1634000</v>
      </c>
      <c r="H18" s="2">
        <v>1403259.9999999998</v>
      </c>
      <c r="I18" s="2"/>
      <c r="J18" s="2">
        <v>0</v>
      </c>
      <c r="K18" s="2"/>
      <c r="L18" s="1">
        <f t="shared" si="1"/>
        <v>3219150</v>
      </c>
      <c r="M18" s="13">
        <f t="shared" si="1"/>
        <v>1634000</v>
      </c>
      <c r="N18" s="14">
        <f t="shared" si="2"/>
        <v>4853150</v>
      </c>
      <c r="P18" s="3" t="s">
        <v>15</v>
      </c>
      <c r="Q18" s="2">
        <v>517</v>
      </c>
      <c r="R18" s="2">
        <v>0</v>
      </c>
      <c r="S18" s="2">
        <v>0</v>
      </c>
      <c r="T18" s="2">
        <v>0</v>
      </c>
      <c r="U18" s="2">
        <v>0</v>
      </c>
      <c r="V18" s="2">
        <v>522</v>
      </c>
      <c r="W18" s="2">
        <v>740</v>
      </c>
      <c r="X18" s="2">
        <v>0</v>
      </c>
      <c r="Y18" s="2">
        <v>1000</v>
      </c>
      <c r="Z18" s="2">
        <v>0</v>
      </c>
      <c r="AA18" s="1">
        <f t="shared" si="3"/>
        <v>2257</v>
      </c>
      <c r="AB18" s="13">
        <f t="shared" si="3"/>
        <v>522</v>
      </c>
      <c r="AC18" s="21">
        <f t="shared" si="4"/>
        <v>2779</v>
      </c>
      <c r="AE18" s="3" t="s">
        <v>15</v>
      </c>
      <c r="AF18" s="2">
        <f t="shared" si="5"/>
        <v>3512.3597678916831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3130.2681992337166</v>
      </c>
      <c r="AL18" s="2">
        <f t="shared" si="0"/>
        <v>1896.2972972972971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1426.2959680992467</v>
      </c>
      <c r="AQ18" s="13">
        <f t="shared" si="0"/>
        <v>3130.2681992337166</v>
      </c>
      <c r="AR18" s="14">
        <f t="shared" si="0"/>
        <v>1746.3655991363801</v>
      </c>
    </row>
    <row r="19" spans="1:44" ht="15" customHeight="1" thickBot="1" x14ac:dyDescent="0.3">
      <c r="A19" s="4" t="s">
        <v>16</v>
      </c>
      <c r="B19" s="2">
        <v>244191005</v>
      </c>
      <c r="C19" s="2">
        <v>456651439.99999994</v>
      </c>
      <c r="D19" s="2">
        <v>69360359.999999985</v>
      </c>
      <c r="E19" s="2">
        <v>13794150</v>
      </c>
      <c r="F19" s="2">
        <v>47872650</v>
      </c>
      <c r="G19" s="2">
        <v>15607880</v>
      </c>
      <c r="H19" s="2">
        <v>98569117.999999985</v>
      </c>
      <c r="I19" s="2">
        <v>25537650</v>
      </c>
      <c r="J19" s="2">
        <v>0</v>
      </c>
      <c r="K19" s="2"/>
      <c r="L19" s="1">
        <f t="shared" ref="L19" si="6">B19+D19+F19+H19+J19</f>
        <v>459993133</v>
      </c>
      <c r="M19" s="13">
        <f t="shared" ref="M19" si="7">C19+E19+G19+I19+K19</f>
        <v>511591119.99999994</v>
      </c>
      <c r="N19" s="21">
        <f t="shared" ref="N19" si="8">L19+M19</f>
        <v>971584253</v>
      </c>
      <c r="P19" s="4" t="s">
        <v>16</v>
      </c>
      <c r="Q19" s="2">
        <v>40512</v>
      </c>
      <c r="R19" s="2">
        <v>64528</v>
      </c>
      <c r="S19" s="2">
        <v>7913</v>
      </c>
      <c r="T19" s="2">
        <v>723</v>
      </c>
      <c r="U19" s="2">
        <v>2077</v>
      </c>
      <c r="V19" s="2">
        <v>2353</v>
      </c>
      <c r="W19" s="2">
        <v>20420</v>
      </c>
      <c r="X19" s="2">
        <v>3056</v>
      </c>
      <c r="Y19" s="2">
        <v>4041</v>
      </c>
      <c r="Z19" s="2">
        <v>0</v>
      </c>
      <c r="AA19" s="1">
        <f t="shared" ref="AA19" si="9">Q19+S19+U19+W19+Y19</f>
        <v>74963</v>
      </c>
      <c r="AB19" s="13">
        <f t="shared" ref="AB19" si="10">R19+T19+V19+X19+Z19</f>
        <v>70660</v>
      </c>
      <c r="AC19" s="14">
        <f t="shared" ref="AC19" si="11">AA19+AB19</f>
        <v>145623</v>
      </c>
      <c r="AE19" s="4" t="s">
        <v>16</v>
      </c>
      <c r="AF19" s="2">
        <f t="shared" si="5"/>
        <v>6027.6215689178516</v>
      </c>
      <c r="AG19" s="2">
        <f t="shared" si="0"/>
        <v>7076.7951896850973</v>
      </c>
      <c r="AH19" s="2">
        <f t="shared" si="0"/>
        <v>8765.36838114495</v>
      </c>
      <c r="AI19" s="2">
        <f t="shared" si="0"/>
        <v>19079.045643153528</v>
      </c>
      <c r="AJ19" s="2">
        <f t="shared" si="0"/>
        <v>23048.940779971112</v>
      </c>
      <c r="AK19" s="2">
        <f t="shared" si="0"/>
        <v>6633.1831704207398</v>
      </c>
      <c r="AL19" s="2">
        <f t="shared" si="0"/>
        <v>4827.0870714985303</v>
      </c>
      <c r="AM19" s="2">
        <f t="shared" si="0"/>
        <v>8356.5608638743452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6136.2689993730237</v>
      </c>
      <c r="AQ19" s="13">
        <f t="shared" ref="AQ19" si="13">IFERROR(M19/AB19, "N.A.")</f>
        <v>7240.1800169827329</v>
      </c>
      <c r="AR19" s="14">
        <f t="shared" ref="AR19" si="14">IFERROR(N19/AC19, "N.A.")</f>
        <v>6671.9148280148056</v>
      </c>
    </row>
    <row r="20" spans="1:44" ht="15" customHeight="1" thickBot="1" x14ac:dyDescent="0.3">
      <c r="A20" s="5" t="s">
        <v>0</v>
      </c>
      <c r="B20" s="42">
        <f>B19+C19</f>
        <v>700842445</v>
      </c>
      <c r="C20" s="43"/>
      <c r="D20" s="42">
        <f>D19+E19</f>
        <v>83154509.999999985</v>
      </c>
      <c r="E20" s="43"/>
      <c r="F20" s="42">
        <f>F19+G19</f>
        <v>63480530</v>
      </c>
      <c r="G20" s="43"/>
      <c r="H20" s="42">
        <f>H19+I19</f>
        <v>124106767.99999999</v>
      </c>
      <c r="I20" s="43"/>
      <c r="J20" s="42">
        <f>J19+K19</f>
        <v>0</v>
      </c>
      <c r="K20" s="43"/>
      <c r="L20" s="42">
        <f>L19+M19</f>
        <v>971584253</v>
      </c>
      <c r="M20" s="46"/>
      <c r="N20" s="22">
        <f>B20+D20+F20+H20+J20</f>
        <v>971584253</v>
      </c>
      <c r="P20" s="5" t="s">
        <v>0</v>
      </c>
      <c r="Q20" s="42">
        <f>Q19+R19</f>
        <v>105040</v>
      </c>
      <c r="R20" s="43"/>
      <c r="S20" s="42">
        <f>S19+T19</f>
        <v>8636</v>
      </c>
      <c r="T20" s="43"/>
      <c r="U20" s="42">
        <f>U19+V19</f>
        <v>4430</v>
      </c>
      <c r="V20" s="43"/>
      <c r="W20" s="42">
        <f>W19+X19</f>
        <v>23476</v>
      </c>
      <c r="X20" s="43"/>
      <c r="Y20" s="42">
        <f>Y19+Z19</f>
        <v>4041</v>
      </c>
      <c r="Z20" s="43"/>
      <c r="AA20" s="42">
        <f>AA19+AB19</f>
        <v>145623</v>
      </c>
      <c r="AB20" s="43"/>
      <c r="AC20" s="23">
        <f>Q20+S20+U20+W20+Y20</f>
        <v>145623</v>
      </c>
      <c r="AE20" s="5" t="s">
        <v>0</v>
      </c>
      <c r="AF20" s="44">
        <f>IFERROR(B20/Q20,"N.A.")</f>
        <v>6672.1481816450878</v>
      </c>
      <c r="AG20" s="45"/>
      <c r="AH20" s="44">
        <f>IFERROR(D20/S20,"N.A.")</f>
        <v>9628.8223714682699</v>
      </c>
      <c r="AI20" s="45"/>
      <c r="AJ20" s="44">
        <f>IFERROR(F20/U20,"N.A.")</f>
        <v>14329.690744920994</v>
      </c>
      <c r="AK20" s="45"/>
      <c r="AL20" s="44">
        <f>IFERROR(H20/W20,"N.A.")</f>
        <v>5286.538081444879</v>
      </c>
      <c r="AM20" s="45"/>
      <c r="AN20" s="44">
        <f>IFERROR(J20/Y20,"N.A.")</f>
        <v>0</v>
      </c>
      <c r="AO20" s="45"/>
      <c r="AP20" s="44">
        <f>IFERROR(L20/AA20,"N.A.")</f>
        <v>6671.9148280148056</v>
      </c>
      <c r="AQ20" s="45"/>
      <c r="AR20" s="16">
        <f>IFERROR(N20/AC20, "N.A.")</f>
        <v>6671.9148280148056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59348159.999999993</v>
      </c>
      <c r="C27" s="2"/>
      <c r="D27" s="2">
        <v>25840760</v>
      </c>
      <c r="E27" s="2"/>
      <c r="F27" s="2">
        <v>47872650</v>
      </c>
      <c r="G27" s="2"/>
      <c r="H27" s="2">
        <v>64960220</v>
      </c>
      <c r="I27" s="2"/>
      <c r="J27" s="2">
        <v>0</v>
      </c>
      <c r="K27" s="2"/>
      <c r="L27" s="1">
        <f>B27+D27+F27+H27+J27</f>
        <v>198021790</v>
      </c>
      <c r="M27" s="13">
        <f>C27+E27+G27+I27+K27</f>
        <v>0</v>
      </c>
      <c r="N27" s="14">
        <f>L27+M27</f>
        <v>198021790</v>
      </c>
      <c r="P27" s="3" t="s">
        <v>12</v>
      </c>
      <c r="Q27" s="2">
        <v>7321</v>
      </c>
      <c r="R27" s="2">
        <v>0</v>
      </c>
      <c r="S27" s="2">
        <v>3037</v>
      </c>
      <c r="T27" s="2">
        <v>0</v>
      </c>
      <c r="U27" s="2">
        <v>2077</v>
      </c>
      <c r="V27" s="2">
        <v>0</v>
      </c>
      <c r="W27" s="2">
        <v>11411</v>
      </c>
      <c r="X27" s="2">
        <v>0</v>
      </c>
      <c r="Y27" s="2">
        <v>600</v>
      </c>
      <c r="Z27" s="2">
        <v>0</v>
      </c>
      <c r="AA27" s="1">
        <f>Q27+S27+U27+W27+Y27</f>
        <v>24446</v>
      </c>
      <c r="AB27" s="13">
        <f>R27+T27+V27+X27+Z27</f>
        <v>0</v>
      </c>
      <c r="AC27" s="14">
        <f>AA27+AB27</f>
        <v>24446</v>
      </c>
      <c r="AE27" s="3" t="s">
        <v>12</v>
      </c>
      <c r="AF27" s="2">
        <f>IFERROR(B27/Q27, "N.A.")</f>
        <v>8106.5646769566993</v>
      </c>
      <c r="AG27" s="2" t="str">
        <f t="shared" ref="AG27:AR31" si="15">IFERROR(C27/R27, "N.A.")</f>
        <v>N.A.</v>
      </c>
      <c r="AH27" s="2">
        <f t="shared" si="15"/>
        <v>8508.6466908133025</v>
      </c>
      <c r="AI27" s="2" t="str">
        <f t="shared" si="15"/>
        <v>N.A.</v>
      </c>
      <c r="AJ27" s="2">
        <f t="shared" si="15"/>
        <v>23048.940779971112</v>
      </c>
      <c r="AK27" s="2" t="str">
        <f t="shared" si="15"/>
        <v>N.A.</v>
      </c>
      <c r="AL27" s="2">
        <f t="shared" si="15"/>
        <v>5692.7718867759177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8100.3759306225966</v>
      </c>
      <c r="AQ27" s="13" t="str">
        <f t="shared" si="15"/>
        <v>N.A.</v>
      </c>
      <c r="AR27" s="14">
        <f t="shared" si="15"/>
        <v>8100.3759306225966</v>
      </c>
    </row>
    <row r="28" spans="1:44" ht="15" customHeight="1" thickBot="1" x14ac:dyDescent="0.3">
      <c r="A28" s="3" t="s">
        <v>13</v>
      </c>
      <c r="B28" s="2">
        <v>3328457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3328457</v>
      </c>
      <c r="M28" s="13">
        <f t="shared" si="16"/>
        <v>0</v>
      </c>
      <c r="N28" s="14">
        <f t="shared" ref="N28:N30" si="17">L28+M28</f>
        <v>3328457</v>
      </c>
      <c r="P28" s="3" t="s">
        <v>13</v>
      </c>
      <c r="Q28" s="2">
        <v>459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459</v>
      </c>
      <c r="AB28" s="13">
        <f t="shared" si="18"/>
        <v>0</v>
      </c>
      <c r="AC28" s="14">
        <f t="shared" ref="AC28:AC30" si="19">AA28+AB28</f>
        <v>459</v>
      </c>
      <c r="AE28" s="3" t="s">
        <v>13</v>
      </c>
      <c r="AF28" s="2">
        <f t="shared" ref="AF28:AF31" si="20">IFERROR(B28/Q28, "N.A.")</f>
        <v>7251.5403050108935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7251.5403050108935</v>
      </c>
      <c r="AQ28" s="13" t="str">
        <f t="shared" si="15"/>
        <v>N.A.</v>
      </c>
      <c r="AR28" s="14">
        <f t="shared" si="15"/>
        <v>7251.5403050108935</v>
      </c>
    </row>
    <row r="29" spans="1:44" ht="15" customHeight="1" thickBot="1" x14ac:dyDescent="0.3">
      <c r="A29" s="3" t="s">
        <v>14</v>
      </c>
      <c r="B29" s="2">
        <v>89950620.000000015</v>
      </c>
      <c r="C29" s="2">
        <v>309071340.00000012</v>
      </c>
      <c r="D29" s="2">
        <v>29155600</v>
      </c>
      <c r="E29" s="2">
        <v>13794150</v>
      </c>
      <c r="F29" s="2"/>
      <c r="G29" s="2">
        <v>12197880.000000004</v>
      </c>
      <c r="H29" s="2"/>
      <c r="I29" s="2">
        <v>13377989.999999998</v>
      </c>
      <c r="J29" s="2">
        <v>0</v>
      </c>
      <c r="K29" s="2"/>
      <c r="L29" s="1">
        <f t="shared" si="16"/>
        <v>119106220.00000001</v>
      </c>
      <c r="M29" s="13">
        <f t="shared" si="16"/>
        <v>348441360.00000012</v>
      </c>
      <c r="N29" s="14">
        <f t="shared" si="17"/>
        <v>467547580.00000012</v>
      </c>
      <c r="P29" s="3" t="s">
        <v>14</v>
      </c>
      <c r="Q29" s="2">
        <v>14101</v>
      </c>
      <c r="R29" s="2">
        <v>42542</v>
      </c>
      <c r="S29" s="2">
        <v>3010</v>
      </c>
      <c r="T29" s="2">
        <v>723</v>
      </c>
      <c r="U29" s="2">
        <v>0</v>
      </c>
      <c r="V29" s="2">
        <v>1609</v>
      </c>
      <c r="W29" s="2">
        <v>0</v>
      </c>
      <c r="X29" s="2">
        <v>1617</v>
      </c>
      <c r="Y29" s="2">
        <v>869</v>
      </c>
      <c r="Z29" s="2">
        <v>0</v>
      </c>
      <c r="AA29" s="1">
        <f t="shared" si="18"/>
        <v>17980</v>
      </c>
      <c r="AB29" s="13">
        <f t="shared" si="18"/>
        <v>46491</v>
      </c>
      <c r="AC29" s="14">
        <f t="shared" si="19"/>
        <v>64471</v>
      </c>
      <c r="AE29" s="3" t="s">
        <v>14</v>
      </c>
      <c r="AF29" s="2">
        <f t="shared" si="20"/>
        <v>6379.0241826820802</v>
      </c>
      <c r="AG29" s="2">
        <f t="shared" si="15"/>
        <v>7265.0872079356895</v>
      </c>
      <c r="AH29" s="2">
        <f t="shared" si="15"/>
        <v>9686.2458471760801</v>
      </c>
      <c r="AI29" s="2">
        <f t="shared" si="15"/>
        <v>19079.045643153528</v>
      </c>
      <c r="AJ29" s="2" t="str">
        <f t="shared" si="15"/>
        <v>N.A.</v>
      </c>
      <c r="AK29" s="2">
        <f t="shared" si="15"/>
        <v>7581.0316967060307</v>
      </c>
      <c r="AL29" s="2" t="str">
        <f t="shared" si="15"/>
        <v>N.A.</v>
      </c>
      <c r="AM29" s="2">
        <f t="shared" si="15"/>
        <v>8273.3395176252307</v>
      </c>
      <c r="AN29" s="2">
        <f t="shared" si="15"/>
        <v>0</v>
      </c>
      <c r="AO29" s="2" t="str">
        <f t="shared" si="15"/>
        <v>N.A.</v>
      </c>
      <c r="AP29" s="15">
        <f t="shared" si="15"/>
        <v>6624.3726362625148</v>
      </c>
      <c r="AQ29" s="13">
        <f t="shared" si="15"/>
        <v>7494.8131896496125</v>
      </c>
      <c r="AR29" s="14">
        <f t="shared" si="15"/>
        <v>7252.0603061841775</v>
      </c>
    </row>
    <row r="30" spans="1:44" ht="15" customHeight="1" thickBot="1" x14ac:dyDescent="0.3">
      <c r="A30" s="3" t="s">
        <v>15</v>
      </c>
      <c r="B30" s="2">
        <v>1815890.0000000002</v>
      </c>
      <c r="C30" s="2"/>
      <c r="D30" s="2"/>
      <c r="E30" s="2"/>
      <c r="F30" s="2"/>
      <c r="G30" s="2">
        <v>1634000</v>
      </c>
      <c r="H30" s="2">
        <v>0</v>
      </c>
      <c r="I30" s="2"/>
      <c r="J30" s="2">
        <v>0</v>
      </c>
      <c r="K30" s="2"/>
      <c r="L30" s="1">
        <f t="shared" si="16"/>
        <v>1815890.0000000002</v>
      </c>
      <c r="M30" s="13">
        <f t="shared" si="16"/>
        <v>1634000</v>
      </c>
      <c r="N30" s="14">
        <f t="shared" si="17"/>
        <v>3449890</v>
      </c>
      <c r="P30" s="3" t="s">
        <v>15</v>
      </c>
      <c r="Q30" s="2">
        <v>517</v>
      </c>
      <c r="R30" s="2">
        <v>0</v>
      </c>
      <c r="S30" s="2">
        <v>0</v>
      </c>
      <c r="T30" s="2">
        <v>0</v>
      </c>
      <c r="U30" s="2">
        <v>0</v>
      </c>
      <c r="V30" s="2">
        <v>522</v>
      </c>
      <c r="W30" s="2">
        <v>234</v>
      </c>
      <c r="X30" s="2">
        <v>0</v>
      </c>
      <c r="Y30" s="2">
        <v>342</v>
      </c>
      <c r="Z30" s="2">
        <v>0</v>
      </c>
      <c r="AA30" s="1">
        <f t="shared" si="18"/>
        <v>1093</v>
      </c>
      <c r="AB30" s="13">
        <f t="shared" si="18"/>
        <v>522</v>
      </c>
      <c r="AC30" s="21">
        <f t="shared" si="19"/>
        <v>1615</v>
      </c>
      <c r="AE30" s="3" t="s">
        <v>15</v>
      </c>
      <c r="AF30" s="2">
        <f t="shared" si="20"/>
        <v>3512.3597678916831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3130.2681992337166</v>
      </c>
      <c r="AL30" s="2">
        <f t="shared" si="15"/>
        <v>0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1661.3815187557184</v>
      </c>
      <c r="AQ30" s="13">
        <f t="shared" si="15"/>
        <v>3130.2681992337166</v>
      </c>
      <c r="AR30" s="14">
        <f t="shared" si="15"/>
        <v>2136.15479876161</v>
      </c>
    </row>
    <row r="31" spans="1:44" ht="15" customHeight="1" thickBot="1" x14ac:dyDescent="0.3">
      <c r="A31" s="4" t="s">
        <v>16</v>
      </c>
      <c r="B31" s="2">
        <v>154443127.00000003</v>
      </c>
      <c r="C31" s="2">
        <v>309071340.00000012</v>
      </c>
      <c r="D31" s="2">
        <v>54996359.999999993</v>
      </c>
      <c r="E31" s="2">
        <v>13794150</v>
      </c>
      <c r="F31" s="2">
        <v>47872650</v>
      </c>
      <c r="G31" s="2">
        <v>13831880.000000002</v>
      </c>
      <c r="H31" s="2">
        <v>64960220.000000007</v>
      </c>
      <c r="I31" s="2">
        <v>13377989.999999998</v>
      </c>
      <c r="J31" s="2">
        <v>0</v>
      </c>
      <c r="K31" s="2"/>
      <c r="L31" s="1">
        <f t="shared" ref="L31" si="21">B31+D31+F31+H31+J31</f>
        <v>322272357.00000006</v>
      </c>
      <c r="M31" s="13">
        <f t="shared" ref="M31" si="22">C31+E31+G31+I31+K31</f>
        <v>350075360.00000012</v>
      </c>
      <c r="N31" s="21">
        <f t="shared" ref="N31" si="23">L31+M31</f>
        <v>672347717.00000024</v>
      </c>
      <c r="P31" s="4" t="s">
        <v>16</v>
      </c>
      <c r="Q31" s="2">
        <v>22398</v>
      </c>
      <c r="R31" s="2">
        <v>42542</v>
      </c>
      <c r="S31" s="2">
        <v>6047</v>
      </c>
      <c r="T31" s="2">
        <v>723</v>
      </c>
      <c r="U31" s="2">
        <v>2077</v>
      </c>
      <c r="V31" s="2">
        <v>2131</v>
      </c>
      <c r="W31" s="2">
        <v>11645</v>
      </c>
      <c r="X31" s="2">
        <v>1617</v>
      </c>
      <c r="Y31" s="2">
        <v>1811</v>
      </c>
      <c r="Z31" s="2">
        <v>0</v>
      </c>
      <c r="AA31" s="1">
        <f t="shared" ref="AA31" si="24">Q31+S31+U31+W31+Y31</f>
        <v>43978</v>
      </c>
      <c r="AB31" s="13">
        <f t="shared" ref="AB31" si="25">R31+T31+V31+X31+Z31</f>
        <v>47013</v>
      </c>
      <c r="AC31" s="14">
        <f t="shared" ref="AC31" si="26">AA31+AB31</f>
        <v>90991</v>
      </c>
      <c r="AE31" s="4" t="s">
        <v>16</v>
      </c>
      <c r="AF31" s="2">
        <f t="shared" si="20"/>
        <v>6895.3981159032073</v>
      </c>
      <c r="AG31" s="2">
        <f t="shared" si="15"/>
        <v>7265.0872079356895</v>
      </c>
      <c r="AH31" s="2">
        <f t="shared" si="15"/>
        <v>9094.8172647593838</v>
      </c>
      <c r="AI31" s="2">
        <f t="shared" si="15"/>
        <v>19079.045643153528</v>
      </c>
      <c r="AJ31" s="2">
        <f t="shared" si="15"/>
        <v>23048.940779971112</v>
      </c>
      <c r="AK31" s="2">
        <f t="shared" si="15"/>
        <v>6490.7930549038019</v>
      </c>
      <c r="AL31" s="2">
        <f t="shared" si="15"/>
        <v>5578.3787033061408</v>
      </c>
      <c r="AM31" s="2">
        <f t="shared" si="15"/>
        <v>8273.3395176252307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7328.0357678839437</v>
      </c>
      <c r="AQ31" s="13">
        <f t="shared" ref="AQ31" si="28">IFERROR(M31/AB31, "N.A.")</f>
        <v>7446.3522855380452</v>
      </c>
      <c r="AR31" s="14">
        <f t="shared" ref="AR31" si="29">IFERROR(N31/AC31, "N.A.")</f>
        <v>7389.1672473101762</v>
      </c>
    </row>
    <row r="32" spans="1:44" ht="15" customHeight="1" thickBot="1" x14ac:dyDescent="0.3">
      <c r="A32" s="5" t="s">
        <v>0</v>
      </c>
      <c r="B32" s="42">
        <f>B31+C31</f>
        <v>463514467.00000012</v>
      </c>
      <c r="C32" s="43"/>
      <c r="D32" s="42">
        <f>D31+E31</f>
        <v>68790510</v>
      </c>
      <c r="E32" s="43"/>
      <c r="F32" s="42">
        <f>F31+G31</f>
        <v>61704530</v>
      </c>
      <c r="G32" s="43"/>
      <c r="H32" s="42">
        <f>H31+I31</f>
        <v>78338210</v>
      </c>
      <c r="I32" s="43"/>
      <c r="J32" s="42">
        <f>J31+K31</f>
        <v>0</v>
      </c>
      <c r="K32" s="43"/>
      <c r="L32" s="42">
        <f>L31+M31</f>
        <v>672347717.00000024</v>
      </c>
      <c r="M32" s="46"/>
      <c r="N32" s="22">
        <f>B32+D32+F32+H32+J32</f>
        <v>672347717.00000012</v>
      </c>
      <c r="P32" s="5" t="s">
        <v>0</v>
      </c>
      <c r="Q32" s="42">
        <f>Q31+R31</f>
        <v>64940</v>
      </c>
      <c r="R32" s="43"/>
      <c r="S32" s="42">
        <f>S31+T31</f>
        <v>6770</v>
      </c>
      <c r="T32" s="43"/>
      <c r="U32" s="42">
        <f>U31+V31</f>
        <v>4208</v>
      </c>
      <c r="V32" s="43"/>
      <c r="W32" s="42">
        <f>W31+X31</f>
        <v>13262</v>
      </c>
      <c r="X32" s="43"/>
      <c r="Y32" s="42">
        <f>Y31+Z31</f>
        <v>1811</v>
      </c>
      <c r="Z32" s="43"/>
      <c r="AA32" s="42">
        <f>AA31+AB31</f>
        <v>90991</v>
      </c>
      <c r="AB32" s="43"/>
      <c r="AC32" s="23">
        <f>Q32+S32+U32+W32+Y32</f>
        <v>90991</v>
      </c>
      <c r="AE32" s="5" t="s">
        <v>0</v>
      </c>
      <c r="AF32" s="44">
        <f>IFERROR(B32/Q32,"N.A.")</f>
        <v>7137.5803356944889</v>
      </c>
      <c r="AG32" s="45"/>
      <c r="AH32" s="44">
        <f>IFERROR(D32/S32,"N.A.")</f>
        <v>10161.07976366322</v>
      </c>
      <c r="AI32" s="45"/>
      <c r="AJ32" s="44">
        <f>IFERROR(F32/U32,"N.A.")</f>
        <v>14663.624049429658</v>
      </c>
      <c r="AK32" s="45"/>
      <c r="AL32" s="44">
        <f>IFERROR(H32/W32,"N.A.")</f>
        <v>5906.9680289549087</v>
      </c>
      <c r="AM32" s="45"/>
      <c r="AN32" s="44">
        <f>IFERROR(J32/Y32,"N.A.")</f>
        <v>0</v>
      </c>
      <c r="AO32" s="45"/>
      <c r="AP32" s="44">
        <f>IFERROR(L32/AA32,"N.A.")</f>
        <v>7389.1672473101762</v>
      </c>
      <c r="AQ32" s="45"/>
      <c r="AR32" s="16">
        <f>IFERROR(N32/AC32, "N.A.")</f>
        <v>7389.1672473101753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7969000</v>
      </c>
      <c r="C39" s="2"/>
      <c r="D39" s="2"/>
      <c r="E39" s="2"/>
      <c r="F39" s="2"/>
      <c r="G39" s="2"/>
      <c r="H39" s="2">
        <v>32205637.999999996</v>
      </c>
      <c r="I39" s="2"/>
      <c r="J39" s="2">
        <v>0</v>
      </c>
      <c r="K39" s="2"/>
      <c r="L39" s="1">
        <f>B39+D39+F39+H39+J39</f>
        <v>40174638</v>
      </c>
      <c r="M39" s="13">
        <f>C39+E39+G39+I39+K39</f>
        <v>0</v>
      </c>
      <c r="N39" s="14">
        <f>L39+M39</f>
        <v>40174638</v>
      </c>
      <c r="P39" s="3" t="s">
        <v>12</v>
      </c>
      <c r="Q39" s="2">
        <v>1390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8269</v>
      </c>
      <c r="X39" s="2">
        <v>0</v>
      </c>
      <c r="Y39" s="2">
        <v>939</v>
      </c>
      <c r="Z39" s="2">
        <v>0</v>
      </c>
      <c r="AA39" s="1">
        <f>Q39+S39+U39+W39+Y39</f>
        <v>10598</v>
      </c>
      <c r="AB39" s="13">
        <f>R39+T39+V39+X39+Z39</f>
        <v>0</v>
      </c>
      <c r="AC39" s="14">
        <f>AA39+AB39</f>
        <v>10598</v>
      </c>
      <c r="AE39" s="3" t="s">
        <v>12</v>
      </c>
      <c r="AF39" s="2">
        <f>IFERROR(B39/Q39, "N.A.")</f>
        <v>5733.0935251798564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3894.743983553029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3790.7754293262878</v>
      </c>
      <c r="AQ39" s="13" t="str">
        <f t="shared" si="30"/>
        <v>N.A.</v>
      </c>
      <c r="AR39" s="14">
        <f t="shared" si="30"/>
        <v>3790.7754293262878</v>
      </c>
    </row>
    <row r="40" spans="1:44" ht="15" customHeight="1" thickBot="1" x14ac:dyDescent="0.3">
      <c r="A40" s="3" t="s">
        <v>13</v>
      </c>
      <c r="B40" s="2">
        <v>23541970.000000004</v>
      </c>
      <c r="C40" s="2">
        <v>359050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23541970.000000004</v>
      </c>
      <c r="M40" s="13">
        <f t="shared" si="31"/>
        <v>359050</v>
      </c>
      <c r="N40" s="14">
        <f t="shared" ref="N40:N42" si="32">L40+M40</f>
        <v>23901020.000000004</v>
      </c>
      <c r="P40" s="3" t="s">
        <v>13</v>
      </c>
      <c r="Q40" s="2">
        <v>6446</v>
      </c>
      <c r="R40" s="2">
        <v>167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6446</v>
      </c>
      <c r="AB40" s="13">
        <f t="shared" si="33"/>
        <v>167</v>
      </c>
      <c r="AC40" s="14">
        <f t="shared" ref="AC40:AC42" si="34">AA40+AB40</f>
        <v>6613</v>
      </c>
      <c r="AE40" s="3" t="s">
        <v>13</v>
      </c>
      <c r="AF40" s="2">
        <f t="shared" ref="AF40:AF43" si="35">IFERROR(B40/Q40, "N.A.")</f>
        <v>3652.1827489916232</v>
      </c>
      <c r="AG40" s="2">
        <f t="shared" si="30"/>
        <v>2150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3652.1827489916232</v>
      </c>
      <c r="AQ40" s="13">
        <f t="shared" si="30"/>
        <v>2150</v>
      </c>
      <c r="AR40" s="14">
        <f t="shared" si="30"/>
        <v>3614.2476939361868</v>
      </c>
    </row>
    <row r="41" spans="1:44" ht="15" customHeight="1" thickBot="1" x14ac:dyDescent="0.3">
      <c r="A41" s="3" t="s">
        <v>14</v>
      </c>
      <c r="B41" s="2">
        <v>58236908.000000007</v>
      </c>
      <c r="C41" s="2">
        <v>147221050</v>
      </c>
      <c r="D41" s="2">
        <v>14364000</v>
      </c>
      <c r="E41" s="2"/>
      <c r="F41" s="2"/>
      <c r="G41" s="2">
        <v>1776000</v>
      </c>
      <c r="H41" s="2"/>
      <c r="I41" s="2">
        <v>12159660</v>
      </c>
      <c r="J41" s="2">
        <v>0</v>
      </c>
      <c r="K41" s="2"/>
      <c r="L41" s="1">
        <f t="shared" si="31"/>
        <v>72600908</v>
      </c>
      <c r="M41" s="13">
        <f t="shared" si="31"/>
        <v>161156710</v>
      </c>
      <c r="N41" s="14">
        <f t="shared" si="32"/>
        <v>233757618</v>
      </c>
      <c r="P41" s="3" t="s">
        <v>14</v>
      </c>
      <c r="Q41" s="2">
        <v>10278</v>
      </c>
      <c r="R41" s="2">
        <v>21819</v>
      </c>
      <c r="S41" s="2">
        <v>1866</v>
      </c>
      <c r="T41" s="2">
        <v>0</v>
      </c>
      <c r="U41" s="2">
        <v>0</v>
      </c>
      <c r="V41" s="2">
        <v>222</v>
      </c>
      <c r="W41" s="2">
        <v>0</v>
      </c>
      <c r="X41" s="2">
        <v>1439</v>
      </c>
      <c r="Y41" s="2">
        <v>633</v>
      </c>
      <c r="Z41" s="2">
        <v>0</v>
      </c>
      <c r="AA41" s="1">
        <f t="shared" si="33"/>
        <v>12777</v>
      </c>
      <c r="AB41" s="13">
        <f t="shared" si="33"/>
        <v>23480</v>
      </c>
      <c r="AC41" s="14">
        <f t="shared" si="34"/>
        <v>36257</v>
      </c>
      <c r="AE41" s="3" t="s">
        <v>14</v>
      </c>
      <c r="AF41" s="2">
        <f t="shared" si="35"/>
        <v>5666.1712395407676</v>
      </c>
      <c r="AG41" s="2">
        <f t="shared" si="30"/>
        <v>6747.378431642147</v>
      </c>
      <c r="AH41" s="2">
        <f t="shared" si="30"/>
        <v>7697.7491961414789</v>
      </c>
      <c r="AI41" s="2" t="str">
        <f t="shared" si="30"/>
        <v>N.A.</v>
      </c>
      <c r="AJ41" s="2" t="str">
        <f t="shared" si="30"/>
        <v>N.A.</v>
      </c>
      <c r="AK41" s="2">
        <f t="shared" si="30"/>
        <v>8000</v>
      </c>
      <c r="AL41" s="2" t="str">
        <f t="shared" si="30"/>
        <v>N.A.</v>
      </c>
      <c r="AM41" s="2">
        <f t="shared" si="30"/>
        <v>8450.0764419735933</v>
      </c>
      <c r="AN41" s="2">
        <f t="shared" si="30"/>
        <v>0</v>
      </c>
      <c r="AO41" s="2" t="str">
        <f t="shared" si="30"/>
        <v>N.A.</v>
      </c>
      <c r="AP41" s="15">
        <f t="shared" si="30"/>
        <v>5682.1560616733195</v>
      </c>
      <c r="AQ41" s="13">
        <f t="shared" si="30"/>
        <v>6863.5736797274276</v>
      </c>
      <c r="AR41" s="14">
        <f t="shared" si="30"/>
        <v>6447.2410293184766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1403260</v>
      </c>
      <c r="I42" s="2"/>
      <c r="J42" s="2">
        <v>0</v>
      </c>
      <c r="K42" s="2"/>
      <c r="L42" s="1">
        <f t="shared" si="31"/>
        <v>1403260</v>
      </c>
      <c r="M42" s="13">
        <f t="shared" si="31"/>
        <v>0</v>
      </c>
      <c r="N42" s="14">
        <f t="shared" si="32"/>
        <v>1403260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506</v>
      </c>
      <c r="X42" s="2">
        <v>0</v>
      </c>
      <c r="Y42" s="2">
        <v>658</v>
      </c>
      <c r="Z42" s="2">
        <v>0</v>
      </c>
      <c r="AA42" s="1">
        <f t="shared" si="33"/>
        <v>1164</v>
      </c>
      <c r="AB42" s="13">
        <f t="shared" si="33"/>
        <v>0</v>
      </c>
      <c r="AC42" s="14">
        <f t="shared" si="34"/>
        <v>1164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2773.2411067193675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1205.5498281786943</v>
      </c>
      <c r="AQ42" s="13" t="str">
        <f t="shared" si="30"/>
        <v>N.A.</v>
      </c>
      <c r="AR42" s="14">
        <f t="shared" si="30"/>
        <v>1205.5498281786943</v>
      </c>
    </row>
    <row r="43" spans="1:44" ht="15" customHeight="1" thickBot="1" x14ac:dyDescent="0.3">
      <c r="A43" s="4" t="s">
        <v>16</v>
      </c>
      <c r="B43" s="2">
        <v>89747878</v>
      </c>
      <c r="C43" s="2">
        <v>147580099.99999991</v>
      </c>
      <c r="D43" s="2">
        <v>14364000</v>
      </c>
      <c r="E43" s="2"/>
      <c r="F43" s="2"/>
      <c r="G43" s="2">
        <v>1776000</v>
      </c>
      <c r="H43" s="2">
        <v>33608898</v>
      </c>
      <c r="I43" s="2">
        <v>12159660</v>
      </c>
      <c r="J43" s="2">
        <v>0</v>
      </c>
      <c r="K43" s="2"/>
      <c r="L43" s="1">
        <f t="shared" ref="L43" si="36">B43+D43+F43+H43+J43</f>
        <v>137720776</v>
      </c>
      <c r="M43" s="13">
        <f t="shared" ref="M43" si="37">C43+E43+G43+I43+K43</f>
        <v>161515759.99999991</v>
      </c>
      <c r="N43" s="21">
        <f t="shared" ref="N43" si="38">L43+M43</f>
        <v>299236535.99999988</v>
      </c>
      <c r="P43" s="4" t="s">
        <v>16</v>
      </c>
      <c r="Q43" s="2">
        <v>18114</v>
      </c>
      <c r="R43" s="2">
        <v>21986</v>
      </c>
      <c r="S43" s="2">
        <v>1866</v>
      </c>
      <c r="T43" s="2">
        <v>0</v>
      </c>
      <c r="U43" s="2">
        <v>0</v>
      </c>
      <c r="V43" s="2">
        <v>222</v>
      </c>
      <c r="W43" s="2">
        <v>8775</v>
      </c>
      <c r="X43" s="2">
        <v>1439</v>
      </c>
      <c r="Y43" s="2">
        <v>2230</v>
      </c>
      <c r="Z43" s="2">
        <v>0</v>
      </c>
      <c r="AA43" s="1">
        <f t="shared" ref="AA43" si="39">Q43+S43+U43+W43+Y43</f>
        <v>30985</v>
      </c>
      <c r="AB43" s="13">
        <f t="shared" ref="AB43" si="40">R43+T43+V43+X43+Z43</f>
        <v>23647</v>
      </c>
      <c r="AC43" s="21">
        <f t="shared" ref="AC43" si="41">AA43+AB43</f>
        <v>54632</v>
      </c>
      <c r="AE43" s="4" t="s">
        <v>16</v>
      </c>
      <c r="AF43" s="2">
        <f t="shared" si="35"/>
        <v>4954.614000220824</v>
      </c>
      <c r="AG43" s="2">
        <f t="shared" si="30"/>
        <v>6712.457927772215</v>
      </c>
      <c r="AH43" s="2">
        <f t="shared" si="30"/>
        <v>7697.7491961414789</v>
      </c>
      <c r="AI43" s="2" t="str">
        <f t="shared" si="30"/>
        <v>N.A.</v>
      </c>
      <c r="AJ43" s="2" t="str">
        <f t="shared" si="30"/>
        <v>N.A.</v>
      </c>
      <c r="AK43" s="2">
        <f t="shared" si="30"/>
        <v>8000</v>
      </c>
      <c r="AL43" s="2">
        <f t="shared" si="30"/>
        <v>3830.0738461538463</v>
      </c>
      <c r="AM43" s="2">
        <f t="shared" si="30"/>
        <v>8450.0764419735933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4444.7563659835405</v>
      </c>
      <c r="AQ43" s="13">
        <f t="shared" ref="AQ43" si="43">IFERROR(M43/AB43, "N.A.")</f>
        <v>6830.2854484712607</v>
      </c>
      <c r="AR43" s="14">
        <f t="shared" ref="AR43" si="44">IFERROR(N43/AC43, "N.A.")</f>
        <v>5477.3124908478521</v>
      </c>
    </row>
    <row r="44" spans="1:44" ht="15" customHeight="1" thickBot="1" x14ac:dyDescent="0.3">
      <c r="A44" s="5" t="s">
        <v>0</v>
      </c>
      <c r="B44" s="42">
        <f>B43+C43</f>
        <v>237327977.99999991</v>
      </c>
      <c r="C44" s="43"/>
      <c r="D44" s="42">
        <f>D43+E43</f>
        <v>14364000</v>
      </c>
      <c r="E44" s="43"/>
      <c r="F44" s="42">
        <f>F43+G43</f>
        <v>1776000</v>
      </c>
      <c r="G44" s="43"/>
      <c r="H44" s="42">
        <f>H43+I43</f>
        <v>45768558</v>
      </c>
      <c r="I44" s="43"/>
      <c r="J44" s="42">
        <f>J43+K43</f>
        <v>0</v>
      </c>
      <c r="K44" s="43"/>
      <c r="L44" s="42">
        <f>L43+M43</f>
        <v>299236535.99999988</v>
      </c>
      <c r="M44" s="46"/>
      <c r="N44" s="22">
        <f>B44+D44+F44+H44+J44</f>
        <v>299236535.99999988</v>
      </c>
      <c r="P44" s="5" t="s">
        <v>0</v>
      </c>
      <c r="Q44" s="42">
        <f>Q43+R43</f>
        <v>40100</v>
      </c>
      <c r="R44" s="43"/>
      <c r="S44" s="42">
        <f>S43+T43</f>
        <v>1866</v>
      </c>
      <c r="T44" s="43"/>
      <c r="U44" s="42">
        <f>U43+V43</f>
        <v>222</v>
      </c>
      <c r="V44" s="43"/>
      <c r="W44" s="42">
        <f>W43+X43</f>
        <v>10214</v>
      </c>
      <c r="X44" s="43"/>
      <c r="Y44" s="42">
        <f>Y43+Z43</f>
        <v>2230</v>
      </c>
      <c r="Z44" s="43"/>
      <c r="AA44" s="42">
        <f>AA43+AB43</f>
        <v>54632</v>
      </c>
      <c r="AB44" s="46"/>
      <c r="AC44" s="22">
        <f>Q44+S44+U44+W44+Y44</f>
        <v>54632</v>
      </c>
      <c r="AE44" s="5" t="s">
        <v>0</v>
      </c>
      <c r="AF44" s="44">
        <f>IFERROR(B44/Q44,"N.A.")</f>
        <v>5918.4034413965064</v>
      </c>
      <c r="AG44" s="45"/>
      <c r="AH44" s="44">
        <f>IFERROR(D44/S44,"N.A.")</f>
        <v>7697.7491961414789</v>
      </c>
      <c r="AI44" s="45"/>
      <c r="AJ44" s="44">
        <f>IFERROR(F44/U44,"N.A.")</f>
        <v>8000</v>
      </c>
      <c r="AK44" s="45"/>
      <c r="AL44" s="44">
        <f>IFERROR(H44/W44,"N.A.")</f>
        <v>4480.9631877814763</v>
      </c>
      <c r="AM44" s="45"/>
      <c r="AN44" s="44">
        <f>IFERROR(J44/Y44,"N.A.")</f>
        <v>0</v>
      </c>
      <c r="AO44" s="45"/>
      <c r="AP44" s="44">
        <f>IFERROR(L44/AA44,"N.A.")</f>
        <v>5477.3124908478521</v>
      </c>
      <c r="AQ44" s="45"/>
      <c r="AR44" s="16">
        <f>IFERROR(N44/AC44, "N.A.")</f>
        <v>5477.3124908478521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16205420</v>
      </c>
      <c r="C15" s="2"/>
      <c r="D15" s="2">
        <v>1788160</v>
      </c>
      <c r="E15" s="2"/>
      <c r="F15" s="2">
        <v>10973600</v>
      </c>
      <c r="G15" s="2"/>
      <c r="H15" s="2">
        <v>3428700</v>
      </c>
      <c r="I15" s="2"/>
      <c r="J15" s="2">
        <v>0</v>
      </c>
      <c r="K15" s="2"/>
      <c r="L15" s="1">
        <f>B15+D15+F15+H15+J15</f>
        <v>32395880</v>
      </c>
      <c r="M15" s="13">
        <f>C15+E15+G15+I15+K15</f>
        <v>0</v>
      </c>
      <c r="N15" s="14">
        <f>L15+M15</f>
        <v>32395880</v>
      </c>
      <c r="P15" s="3" t="s">
        <v>12</v>
      </c>
      <c r="Q15" s="2">
        <v>1452</v>
      </c>
      <c r="R15" s="2">
        <v>0</v>
      </c>
      <c r="S15" s="2">
        <v>352</v>
      </c>
      <c r="T15" s="2">
        <v>0</v>
      </c>
      <c r="U15" s="2">
        <v>352</v>
      </c>
      <c r="V15" s="2">
        <v>0</v>
      </c>
      <c r="W15" s="2">
        <v>1276</v>
      </c>
      <c r="X15" s="2">
        <v>0</v>
      </c>
      <c r="Y15" s="2">
        <v>176</v>
      </c>
      <c r="Z15" s="2">
        <v>0</v>
      </c>
      <c r="AA15" s="1">
        <f>Q15+S15+U15+W15+Y15</f>
        <v>3608</v>
      </c>
      <c r="AB15" s="13">
        <f>R15+T15+V15+X15+Z15</f>
        <v>0</v>
      </c>
      <c r="AC15" s="14">
        <f>AA15+AB15</f>
        <v>3608</v>
      </c>
      <c r="AE15" s="3" t="s">
        <v>12</v>
      </c>
      <c r="AF15" s="2">
        <f>IFERROR(B15/Q15, "N.A.")</f>
        <v>11160.757575757576</v>
      </c>
      <c r="AG15" s="2" t="str">
        <f t="shared" ref="AG15:AR19" si="0">IFERROR(C15/R15, "N.A.")</f>
        <v>N.A.</v>
      </c>
      <c r="AH15" s="2">
        <f t="shared" si="0"/>
        <v>5080</v>
      </c>
      <c r="AI15" s="2" t="str">
        <f t="shared" si="0"/>
        <v>N.A.</v>
      </c>
      <c r="AJ15" s="2">
        <f t="shared" si="0"/>
        <v>31175</v>
      </c>
      <c r="AK15" s="2" t="str">
        <f t="shared" si="0"/>
        <v>N.A.</v>
      </c>
      <c r="AL15" s="2">
        <f t="shared" si="0"/>
        <v>2687.0689655172414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8978.9024390243903</v>
      </c>
      <c r="AQ15" s="13" t="str">
        <f t="shared" si="0"/>
        <v>N.A.</v>
      </c>
      <c r="AR15" s="14">
        <f t="shared" si="0"/>
        <v>8978.9024390243903</v>
      </c>
    </row>
    <row r="16" spans="1:44" ht="15" customHeight="1" thickBot="1" x14ac:dyDescent="0.3">
      <c r="A16" s="3" t="s">
        <v>13</v>
      </c>
      <c r="B16" s="2">
        <v>1475760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1475760</v>
      </c>
      <c r="M16" s="13">
        <f t="shared" si="1"/>
        <v>0</v>
      </c>
      <c r="N16" s="14">
        <f t="shared" ref="N16:N18" si="2">L16+M16</f>
        <v>1475760</v>
      </c>
      <c r="P16" s="3" t="s">
        <v>13</v>
      </c>
      <c r="Q16" s="2">
        <v>286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286</v>
      </c>
      <c r="AB16" s="13">
        <f t="shared" si="3"/>
        <v>0</v>
      </c>
      <c r="AC16" s="14">
        <f t="shared" ref="AC16:AC18" si="4">AA16+AB16</f>
        <v>286</v>
      </c>
      <c r="AE16" s="3" t="s">
        <v>13</v>
      </c>
      <c r="AF16" s="2">
        <f t="shared" ref="AF16:AF19" si="5">IFERROR(B16/Q16, "N.A.")</f>
        <v>5160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5160</v>
      </c>
      <c r="AQ16" s="13" t="str">
        <f t="shared" si="0"/>
        <v>N.A.</v>
      </c>
      <c r="AR16" s="14">
        <f t="shared" si="0"/>
        <v>5160</v>
      </c>
    </row>
    <row r="17" spans="1:44" ht="15" customHeight="1" thickBot="1" x14ac:dyDescent="0.3">
      <c r="A17" s="3" t="s">
        <v>14</v>
      </c>
      <c r="B17" s="2">
        <v>21431520</v>
      </c>
      <c r="C17" s="2">
        <v>16472170.000000002</v>
      </c>
      <c r="D17" s="2">
        <v>0</v>
      </c>
      <c r="E17" s="2"/>
      <c r="F17" s="2"/>
      <c r="G17" s="2">
        <v>9460000</v>
      </c>
      <c r="H17" s="2"/>
      <c r="I17" s="2"/>
      <c r="J17" s="2">
        <v>0</v>
      </c>
      <c r="K17" s="2"/>
      <c r="L17" s="1">
        <f t="shared" si="1"/>
        <v>21431520</v>
      </c>
      <c r="M17" s="13">
        <f t="shared" si="1"/>
        <v>25932170</v>
      </c>
      <c r="N17" s="14">
        <f t="shared" si="2"/>
        <v>47363690</v>
      </c>
      <c r="P17" s="3" t="s">
        <v>14</v>
      </c>
      <c r="Q17" s="2">
        <v>2310</v>
      </c>
      <c r="R17" s="2">
        <v>2288</v>
      </c>
      <c r="S17" s="2">
        <v>286</v>
      </c>
      <c r="T17" s="2">
        <v>0</v>
      </c>
      <c r="U17" s="2">
        <v>0</v>
      </c>
      <c r="V17" s="2">
        <v>462</v>
      </c>
      <c r="W17" s="2">
        <v>0</v>
      </c>
      <c r="X17" s="2">
        <v>0</v>
      </c>
      <c r="Y17" s="2">
        <v>286</v>
      </c>
      <c r="Z17" s="2">
        <v>0</v>
      </c>
      <c r="AA17" s="1">
        <f t="shared" si="3"/>
        <v>2882</v>
      </c>
      <c r="AB17" s="13">
        <f t="shared" si="3"/>
        <v>2750</v>
      </c>
      <c r="AC17" s="14">
        <f t="shared" si="4"/>
        <v>5632</v>
      </c>
      <c r="AE17" s="3" t="s">
        <v>14</v>
      </c>
      <c r="AF17" s="2">
        <f t="shared" si="5"/>
        <v>9277.7142857142862</v>
      </c>
      <c r="AG17" s="2">
        <f t="shared" si="0"/>
        <v>7199.3750000000009</v>
      </c>
      <c r="AH17" s="2">
        <f t="shared" si="0"/>
        <v>0</v>
      </c>
      <c r="AI17" s="2" t="str">
        <f t="shared" si="0"/>
        <v>N.A.</v>
      </c>
      <c r="AJ17" s="2" t="str">
        <f t="shared" si="0"/>
        <v>N.A.</v>
      </c>
      <c r="AK17" s="2">
        <f t="shared" si="0"/>
        <v>20476.190476190477</v>
      </c>
      <c r="AL17" s="2" t="str">
        <f t="shared" si="0"/>
        <v>N.A.</v>
      </c>
      <c r="AM17" s="2" t="str">
        <f t="shared" si="0"/>
        <v>N.A.</v>
      </c>
      <c r="AN17" s="2">
        <f t="shared" si="0"/>
        <v>0</v>
      </c>
      <c r="AO17" s="2" t="str">
        <f t="shared" si="0"/>
        <v>N.A.</v>
      </c>
      <c r="AP17" s="15">
        <f t="shared" si="0"/>
        <v>7436.3358778625952</v>
      </c>
      <c r="AQ17" s="13">
        <f t="shared" si="0"/>
        <v>9429.8799999999992</v>
      </c>
      <c r="AR17" s="14">
        <f t="shared" si="0"/>
        <v>8409.74609375</v>
      </c>
    </row>
    <row r="18" spans="1:44" ht="15" customHeight="1" thickBot="1" x14ac:dyDescent="0.3">
      <c r="A18" s="3" t="s">
        <v>15</v>
      </c>
      <c r="B18" s="2"/>
      <c r="C18" s="2"/>
      <c r="D18" s="2">
        <v>0</v>
      </c>
      <c r="E18" s="2"/>
      <c r="F18" s="2"/>
      <c r="G18" s="2"/>
      <c r="H18" s="2">
        <v>1892000</v>
      </c>
      <c r="I18" s="2"/>
      <c r="J18" s="2"/>
      <c r="K18" s="2"/>
      <c r="L18" s="1">
        <f t="shared" si="1"/>
        <v>1892000</v>
      </c>
      <c r="M18" s="13">
        <f t="shared" si="1"/>
        <v>0</v>
      </c>
      <c r="N18" s="14">
        <f t="shared" si="2"/>
        <v>1892000</v>
      </c>
      <c r="P18" s="3" t="s">
        <v>15</v>
      </c>
      <c r="Q18" s="2">
        <v>0</v>
      </c>
      <c r="R18" s="2">
        <v>0</v>
      </c>
      <c r="S18" s="2">
        <v>176</v>
      </c>
      <c r="T18" s="2">
        <v>0</v>
      </c>
      <c r="U18" s="2">
        <v>0</v>
      </c>
      <c r="V18" s="2">
        <v>0</v>
      </c>
      <c r="W18" s="2">
        <v>176</v>
      </c>
      <c r="X18" s="2">
        <v>0</v>
      </c>
      <c r="Y18" s="2">
        <v>0</v>
      </c>
      <c r="Z18" s="2">
        <v>0</v>
      </c>
      <c r="AA18" s="1">
        <f t="shared" si="3"/>
        <v>352</v>
      </c>
      <c r="AB18" s="13">
        <f t="shared" si="3"/>
        <v>0</v>
      </c>
      <c r="AC18" s="21">
        <f t="shared" si="4"/>
        <v>352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>
        <f t="shared" si="0"/>
        <v>0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10750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5375</v>
      </c>
      <c r="AQ18" s="13" t="str">
        <f t="shared" si="0"/>
        <v>N.A.</v>
      </c>
      <c r="AR18" s="14">
        <f t="shared" si="0"/>
        <v>5375</v>
      </c>
    </row>
    <row r="19" spans="1:44" ht="15" customHeight="1" thickBot="1" x14ac:dyDescent="0.3">
      <c r="A19" s="4" t="s">
        <v>16</v>
      </c>
      <c r="B19" s="2">
        <v>39112700</v>
      </c>
      <c r="C19" s="2">
        <v>16472170.000000002</v>
      </c>
      <c r="D19" s="2">
        <v>1788160</v>
      </c>
      <c r="E19" s="2"/>
      <c r="F19" s="2">
        <v>10973600</v>
      </c>
      <c r="G19" s="2">
        <v>9460000</v>
      </c>
      <c r="H19" s="2">
        <v>5320699.9999999991</v>
      </c>
      <c r="I19" s="2"/>
      <c r="J19" s="2">
        <v>0</v>
      </c>
      <c r="K19" s="2"/>
      <c r="L19" s="1">
        <f t="shared" ref="L19" si="6">B19+D19+F19+H19+J19</f>
        <v>57195160</v>
      </c>
      <c r="M19" s="13">
        <f t="shared" ref="M19" si="7">C19+E19+G19+I19+K19</f>
        <v>25932170</v>
      </c>
      <c r="N19" s="21">
        <f t="shared" ref="N19" si="8">L19+M19</f>
        <v>83127330</v>
      </c>
      <c r="P19" s="4" t="s">
        <v>16</v>
      </c>
      <c r="Q19" s="2">
        <v>4048</v>
      </c>
      <c r="R19" s="2">
        <v>2288</v>
      </c>
      <c r="S19" s="2">
        <v>814</v>
      </c>
      <c r="T19" s="2">
        <v>0</v>
      </c>
      <c r="U19" s="2">
        <v>352</v>
      </c>
      <c r="V19" s="2">
        <v>462</v>
      </c>
      <c r="W19" s="2">
        <v>1452</v>
      </c>
      <c r="X19" s="2">
        <v>0</v>
      </c>
      <c r="Y19" s="2">
        <v>462</v>
      </c>
      <c r="Z19" s="2">
        <v>0</v>
      </c>
      <c r="AA19" s="1">
        <f t="shared" ref="AA19" si="9">Q19+S19+U19+W19+Y19</f>
        <v>7128</v>
      </c>
      <c r="AB19" s="13">
        <f t="shared" ref="AB19" si="10">R19+T19+V19+X19+Z19</f>
        <v>2750</v>
      </c>
      <c r="AC19" s="14">
        <f t="shared" ref="AC19" si="11">AA19+AB19</f>
        <v>9878</v>
      </c>
      <c r="AE19" s="4" t="s">
        <v>16</v>
      </c>
      <c r="AF19" s="2">
        <f t="shared" si="5"/>
        <v>9662.2282608695659</v>
      </c>
      <c r="AG19" s="2">
        <f t="shared" si="0"/>
        <v>7199.3750000000009</v>
      </c>
      <c r="AH19" s="2">
        <f t="shared" si="0"/>
        <v>2196.7567567567567</v>
      </c>
      <c r="AI19" s="2" t="str">
        <f t="shared" si="0"/>
        <v>N.A.</v>
      </c>
      <c r="AJ19" s="2">
        <f t="shared" si="0"/>
        <v>31175</v>
      </c>
      <c r="AK19" s="2">
        <f t="shared" si="0"/>
        <v>20476.190476190477</v>
      </c>
      <c r="AL19" s="2">
        <f t="shared" si="0"/>
        <v>3664.3939393939386</v>
      </c>
      <c r="AM19" s="2" t="str">
        <f t="shared" si="0"/>
        <v>N.A.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8024.0123456790125</v>
      </c>
      <c r="AQ19" s="13">
        <f t="shared" ref="AQ19" si="13">IFERROR(M19/AB19, "N.A.")</f>
        <v>9429.8799999999992</v>
      </c>
      <c r="AR19" s="14">
        <f t="shared" ref="AR19" si="14">IFERROR(N19/AC19, "N.A.")</f>
        <v>8415.4008908685973</v>
      </c>
    </row>
    <row r="20" spans="1:44" ht="15" customHeight="1" thickBot="1" x14ac:dyDescent="0.3">
      <c r="A20" s="5" t="s">
        <v>0</v>
      </c>
      <c r="B20" s="42">
        <f>B19+C19</f>
        <v>55584870</v>
      </c>
      <c r="C20" s="43"/>
      <c r="D20" s="42">
        <f>D19+E19</f>
        <v>1788160</v>
      </c>
      <c r="E20" s="43"/>
      <c r="F20" s="42">
        <f>F19+G19</f>
        <v>20433600</v>
      </c>
      <c r="G20" s="43"/>
      <c r="H20" s="42">
        <f>H19+I19</f>
        <v>5320699.9999999991</v>
      </c>
      <c r="I20" s="43"/>
      <c r="J20" s="42">
        <f>J19+K19</f>
        <v>0</v>
      </c>
      <c r="K20" s="43"/>
      <c r="L20" s="42">
        <f>L19+M19</f>
        <v>83127330</v>
      </c>
      <c r="M20" s="46"/>
      <c r="N20" s="22">
        <f>B20+D20+F20+H20+J20</f>
        <v>83127330</v>
      </c>
      <c r="P20" s="5" t="s">
        <v>0</v>
      </c>
      <c r="Q20" s="42">
        <f>Q19+R19</f>
        <v>6336</v>
      </c>
      <c r="R20" s="43"/>
      <c r="S20" s="42">
        <f>S19+T19</f>
        <v>814</v>
      </c>
      <c r="T20" s="43"/>
      <c r="U20" s="42">
        <f>U19+V19</f>
        <v>814</v>
      </c>
      <c r="V20" s="43"/>
      <c r="W20" s="42">
        <f>W19+X19</f>
        <v>1452</v>
      </c>
      <c r="X20" s="43"/>
      <c r="Y20" s="42">
        <f>Y19+Z19</f>
        <v>462</v>
      </c>
      <c r="Z20" s="43"/>
      <c r="AA20" s="42">
        <f>AA19+AB19</f>
        <v>9878</v>
      </c>
      <c r="AB20" s="43"/>
      <c r="AC20" s="23">
        <f>Q20+S20+U20+W20+Y20</f>
        <v>9878</v>
      </c>
      <c r="AE20" s="5" t="s">
        <v>0</v>
      </c>
      <c r="AF20" s="44">
        <f>IFERROR(B20/Q20,"N.A.")</f>
        <v>8772.8645833333339</v>
      </c>
      <c r="AG20" s="45"/>
      <c r="AH20" s="44">
        <f>IFERROR(D20/S20,"N.A.")</f>
        <v>2196.7567567567567</v>
      </c>
      <c r="AI20" s="45"/>
      <c r="AJ20" s="44">
        <f>IFERROR(F20/U20,"N.A.")</f>
        <v>25102.702702702703</v>
      </c>
      <c r="AK20" s="45"/>
      <c r="AL20" s="44">
        <f>IFERROR(H20/W20,"N.A.")</f>
        <v>3664.3939393939386</v>
      </c>
      <c r="AM20" s="45"/>
      <c r="AN20" s="44">
        <f>IFERROR(J20/Y20,"N.A.")</f>
        <v>0</v>
      </c>
      <c r="AO20" s="45"/>
      <c r="AP20" s="44">
        <f>IFERROR(L20/AA20,"N.A.")</f>
        <v>8415.4008908685973</v>
      </c>
      <c r="AQ20" s="45"/>
      <c r="AR20" s="16">
        <f>IFERROR(N20/AC20, "N.A.")</f>
        <v>8415.4008908685973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14445420.000000002</v>
      </c>
      <c r="C27" s="2"/>
      <c r="D27" s="2">
        <v>1788160</v>
      </c>
      <c r="E27" s="2"/>
      <c r="F27" s="2">
        <v>10973600</v>
      </c>
      <c r="G27" s="2"/>
      <c r="H27" s="2">
        <v>1844700</v>
      </c>
      <c r="I27" s="2"/>
      <c r="J27" s="2">
        <v>0</v>
      </c>
      <c r="K27" s="2"/>
      <c r="L27" s="1">
        <f>B27+D27+F27+H27+J27</f>
        <v>29051880</v>
      </c>
      <c r="M27" s="13">
        <f>C27+E27+G27+I27+K27</f>
        <v>0</v>
      </c>
      <c r="N27" s="14">
        <f>L27+M27</f>
        <v>29051880</v>
      </c>
      <c r="P27" s="3" t="s">
        <v>12</v>
      </c>
      <c r="Q27" s="2">
        <v>1276</v>
      </c>
      <c r="R27" s="2">
        <v>0</v>
      </c>
      <c r="S27" s="2">
        <v>352</v>
      </c>
      <c r="T27" s="2">
        <v>0</v>
      </c>
      <c r="U27" s="2">
        <v>352</v>
      </c>
      <c r="V27" s="2">
        <v>0</v>
      </c>
      <c r="W27" s="2">
        <v>572</v>
      </c>
      <c r="X27" s="2">
        <v>0</v>
      </c>
      <c r="Y27" s="2">
        <v>176</v>
      </c>
      <c r="Z27" s="2">
        <v>0</v>
      </c>
      <c r="AA27" s="1">
        <f>Q27+S27+U27+W27+Y27</f>
        <v>2728</v>
      </c>
      <c r="AB27" s="13">
        <f>R27+T27+V27+X27+Z27</f>
        <v>0</v>
      </c>
      <c r="AC27" s="14">
        <f>AA27+AB27</f>
        <v>2728</v>
      </c>
      <c r="AE27" s="3" t="s">
        <v>12</v>
      </c>
      <c r="AF27" s="2">
        <f>IFERROR(B27/Q27, "N.A.")</f>
        <v>11320.862068965518</v>
      </c>
      <c r="AG27" s="2" t="str">
        <f t="shared" ref="AG27:AR31" si="15">IFERROR(C27/R27, "N.A.")</f>
        <v>N.A.</v>
      </c>
      <c r="AH27" s="2">
        <f t="shared" si="15"/>
        <v>5080</v>
      </c>
      <c r="AI27" s="2" t="str">
        <f t="shared" si="15"/>
        <v>N.A.</v>
      </c>
      <c r="AJ27" s="2">
        <f t="shared" si="15"/>
        <v>31175</v>
      </c>
      <c r="AK27" s="2" t="str">
        <f t="shared" si="15"/>
        <v>N.A.</v>
      </c>
      <c r="AL27" s="2">
        <f t="shared" si="15"/>
        <v>3225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10649.516129032258</v>
      </c>
      <c r="AQ27" s="13" t="str">
        <f t="shared" si="15"/>
        <v>N.A.</v>
      </c>
      <c r="AR27" s="14">
        <f t="shared" si="15"/>
        <v>10649.516129032258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15460059.999999998</v>
      </c>
      <c r="C29" s="2">
        <v>10657790</v>
      </c>
      <c r="D29" s="2">
        <v>0</v>
      </c>
      <c r="E29" s="2"/>
      <c r="F29" s="2"/>
      <c r="G29" s="2">
        <v>4919200</v>
      </c>
      <c r="H29" s="2"/>
      <c r="I29" s="2"/>
      <c r="J29" s="2">
        <v>0</v>
      </c>
      <c r="K29" s="2"/>
      <c r="L29" s="1">
        <f t="shared" si="16"/>
        <v>15460059.999999998</v>
      </c>
      <c r="M29" s="13">
        <f t="shared" si="16"/>
        <v>15576990</v>
      </c>
      <c r="N29" s="14">
        <f t="shared" si="17"/>
        <v>31037050</v>
      </c>
      <c r="P29" s="3" t="s">
        <v>14</v>
      </c>
      <c r="Q29" s="2">
        <v>1386</v>
      </c>
      <c r="R29" s="2">
        <v>1430</v>
      </c>
      <c r="S29" s="2">
        <v>286</v>
      </c>
      <c r="T29" s="2">
        <v>0</v>
      </c>
      <c r="U29" s="2">
        <v>0</v>
      </c>
      <c r="V29" s="2">
        <v>286</v>
      </c>
      <c r="W29" s="2">
        <v>0</v>
      </c>
      <c r="X29" s="2">
        <v>0</v>
      </c>
      <c r="Y29" s="2">
        <v>286</v>
      </c>
      <c r="Z29" s="2">
        <v>0</v>
      </c>
      <c r="AA29" s="1">
        <f t="shared" si="18"/>
        <v>1958</v>
      </c>
      <c r="AB29" s="13">
        <f t="shared" si="18"/>
        <v>1716</v>
      </c>
      <c r="AC29" s="14">
        <f t="shared" si="19"/>
        <v>3674</v>
      </c>
      <c r="AE29" s="3" t="s">
        <v>14</v>
      </c>
      <c r="AF29" s="2">
        <f t="shared" si="20"/>
        <v>11154.444444444443</v>
      </c>
      <c r="AG29" s="2">
        <f t="shared" si="15"/>
        <v>7453</v>
      </c>
      <c r="AH29" s="2">
        <f t="shared" si="15"/>
        <v>0</v>
      </c>
      <c r="AI29" s="2" t="str">
        <f t="shared" si="15"/>
        <v>N.A.</v>
      </c>
      <c r="AJ29" s="2" t="str">
        <f t="shared" si="15"/>
        <v>N.A.</v>
      </c>
      <c r="AK29" s="2">
        <f t="shared" si="15"/>
        <v>17200</v>
      </c>
      <c r="AL29" s="2" t="str">
        <f t="shared" si="15"/>
        <v>N.A.</v>
      </c>
      <c r="AM29" s="2" t="str">
        <f t="shared" si="15"/>
        <v>N.A.</v>
      </c>
      <c r="AN29" s="2">
        <f t="shared" si="15"/>
        <v>0</v>
      </c>
      <c r="AO29" s="2" t="str">
        <f t="shared" si="15"/>
        <v>N.A.</v>
      </c>
      <c r="AP29" s="15">
        <f t="shared" si="15"/>
        <v>7895.8426966292127</v>
      </c>
      <c r="AQ29" s="13">
        <f t="shared" si="15"/>
        <v>9077.5</v>
      </c>
      <c r="AR29" s="14">
        <f t="shared" si="15"/>
        <v>8447.754491017964</v>
      </c>
    </row>
    <row r="30" spans="1:44" ht="15" customHeight="1" thickBot="1" x14ac:dyDescent="0.3">
      <c r="A30" s="3" t="s">
        <v>15</v>
      </c>
      <c r="B30" s="2"/>
      <c r="C30" s="2"/>
      <c r="D30" s="2">
        <v>0</v>
      </c>
      <c r="E30" s="2"/>
      <c r="F30" s="2"/>
      <c r="G30" s="2"/>
      <c r="H30" s="2">
        <v>1892000</v>
      </c>
      <c r="I30" s="2"/>
      <c r="J30" s="2"/>
      <c r="K30" s="2"/>
      <c r="L30" s="1">
        <f t="shared" si="16"/>
        <v>1892000</v>
      </c>
      <c r="M30" s="13">
        <f t="shared" si="16"/>
        <v>0</v>
      </c>
      <c r="N30" s="14">
        <f t="shared" si="17"/>
        <v>1892000</v>
      </c>
      <c r="P30" s="3" t="s">
        <v>15</v>
      </c>
      <c r="Q30" s="2">
        <v>0</v>
      </c>
      <c r="R30" s="2">
        <v>0</v>
      </c>
      <c r="S30" s="2">
        <v>176</v>
      </c>
      <c r="T30" s="2">
        <v>0</v>
      </c>
      <c r="U30" s="2">
        <v>0</v>
      </c>
      <c r="V30" s="2">
        <v>0</v>
      </c>
      <c r="W30" s="2">
        <v>176</v>
      </c>
      <c r="X30" s="2">
        <v>0</v>
      </c>
      <c r="Y30" s="2">
        <v>0</v>
      </c>
      <c r="Z30" s="2">
        <v>0</v>
      </c>
      <c r="AA30" s="1">
        <f t="shared" si="18"/>
        <v>352</v>
      </c>
      <c r="AB30" s="13">
        <f t="shared" si="18"/>
        <v>0</v>
      </c>
      <c r="AC30" s="21">
        <f t="shared" si="19"/>
        <v>352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>
        <f t="shared" si="15"/>
        <v>0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10750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5375</v>
      </c>
      <c r="AQ30" s="13" t="str">
        <f t="shared" si="15"/>
        <v>N.A.</v>
      </c>
      <c r="AR30" s="14">
        <f t="shared" si="15"/>
        <v>5375</v>
      </c>
    </row>
    <row r="31" spans="1:44" ht="15" customHeight="1" thickBot="1" x14ac:dyDescent="0.3">
      <c r="A31" s="4" t="s">
        <v>16</v>
      </c>
      <c r="B31" s="2">
        <v>29905479.999999996</v>
      </c>
      <c r="C31" s="2">
        <v>10657790</v>
      </c>
      <c r="D31" s="2">
        <v>1788160</v>
      </c>
      <c r="E31" s="2"/>
      <c r="F31" s="2">
        <v>10973600</v>
      </c>
      <c r="G31" s="2">
        <v>4919200</v>
      </c>
      <c r="H31" s="2">
        <v>3736700.0000000005</v>
      </c>
      <c r="I31" s="2"/>
      <c r="J31" s="2">
        <v>0</v>
      </c>
      <c r="K31" s="2"/>
      <c r="L31" s="1">
        <f t="shared" ref="L31" si="21">B31+D31+F31+H31+J31</f>
        <v>46403940</v>
      </c>
      <c r="M31" s="13">
        <f t="shared" ref="M31" si="22">C31+E31+G31+I31+K31</f>
        <v>15576990</v>
      </c>
      <c r="N31" s="21">
        <f t="shared" ref="N31" si="23">L31+M31</f>
        <v>61980930</v>
      </c>
      <c r="P31" s="4" t="s">
        <v>16</v>
      </c>
      <c r="Q31" s="2">
        <v>2662</v>
      </c>
      <c r="R31" s="2">
        <v>1430</v>
      </c>
      <c r="S31" s="2">
        <v>814</v>
      </c>
      <c r="T31" s="2">
        <v>0</v>
      </c>
      <c r="U31" s="2">
        <v>352</v>
      </c>
      <c r="V31" s="2">
        <v>286</v>
      </c>
      <c r="W31" s="2">
        <v>748</v>
      </c>
      <c r="X31" s="2">
        <v>0</v>
      </c>
      <c r="Y31" s="2">
        <v>462</v>
      </c>
      <c r="Z31" s="2">
        <v>0</v>
      </c>
      <c r="AA31" s="1">
        <f t="shared" ref="AA31" si="24">Q31+S31+U31+W31+Y31</f>
        <v>5038</v>
      </c>
      <c r="AB31" s="13">
        <f t="shared" ref="AB31" si="25">R31+T31+V31+X31+Z31</f>
        <v>1716</v>
      </c>
      <c r="AC31" s="14">
        <f t="shared" ref="AC31" si="26">AA31+AB31</f>
        <v>6754</v>
      </c>
      <c r="AE31" s="4" t="s">
        <v>16</v>
      </c>
      <c r="AF31" s="2">
        <f t="shared" si="20"/>
        <v>11234.214876033056</v>
      </c>
      <c r="AG31" s="2">
        <f t="shared" si="15"/>
        <v>7453</v>
      </c>
      <c r="AH31" s="2">
        <f t="shared" si="15"/>
        <v>2196.7567567567567</v>
      </c>
      <c r="AI31" s="2" t="str">
        <f t="shared" si="15"/>
        <v>N.A.</v>
      </c>
      <c r="AJ31" s="2">
        <f t="shared" si="15"/>
        <v>31175</v>
      </c>
      <c r="AK31" s="2">
        <f t="shared" si="15"/>
        <v>17200</v>
      </c>
      <c r="AL31" s="2">
        <f t="shared" si="15"/>
        <v>4995.588235294118</v>
      </c>
      <c r="AM31" s="2" t="str">
        <f t="shared" si="15"/>
        <v>N.A.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9210.7860262008726</v>
      </c>
      <c r="AQ31" s="13">
        <f t="shared" ref="AQ31" si="28">IFERROR(M31/AB31, "N.A.")</f>
        <v>9077.5</v>
      </c>
      <c r="AR31" s="14">
        <f t="shared" ref="AR31" si="29">IFERROR(N31/AC31, "N.A.")</f>
        <v>9176.9218241042345</v>
      </c>
    </row>
    <row r="32" spans="1:44" ht="15" customHeight="1" thickBot="1" x14ac:dyDescent="0.3">
      <c r="A32" s="5" t="s">
        <v>0</v>
      </c>
      <c r="B32" s="42">
        <f>B31+C31</f>
        <v>40563270</v>
      </c>
      <c r="C32" s="43"/>
      <c r="D32" s="42">
        <f>D31+E31</f>
        <v>1788160</v>
      </c>
      <c r="E32" s="43"/>
      <c r="F32" s="42">
        <f>F31+G31</f>
        <v>15892800</v>
      </c>
      <c r="G32" s="43"/>
      <c r="H32" s="42">
        <f>H31+I31</f>
        <v>3736700.0000000005</v>
      </c>
      <c r="I32" s="43"/>
      <c r="J32" s="42">
        <f>J31+K31</f>
        <v>0</v>
      </c>
      <c r="K32" s="43"/>
      <c r="L32" s="42">
        <f>L31+M31</f>
        <v>61980930</v>
      </c>
      <c r="M32" s="46"/>
      <c r="N32" s="22">
        <f>B32+D32+F32+H32+J32</f>
        <v>61980930</v>
      </c>
      <c r="P32" s="5" t="s">
        <v>0</v>
      </c>
      <c r="Q32" s="42">
        <f>Q31+R31</f>
        <v>4092</v>
      </c>
      <c r="R32" s="43"/>
      <c r="S32" s="42">
        <f>S31+T31</f>
        <v>814</v>
      </c>
      <c r="T32" s="43"/>
      <c r="U32" s="42">
        <f>U31+V31</f>
        <v>638</v>
      </c>
      <c r="V32" s="43"/>
      <c r="W32" s="42">
        <f>W31+X31</f>
        <v>748</v>
      </c>
      <c r="X32" s="43"/>
      <c r="Y32" s="42">
        <f>Y31+Z31</f>
        <v>462</v>
      </c>
      <c r="Z32" s="43"/>
      <c r="AA32" s="42">
        <f>AA31+AB31</f>
        <v>6754</v>
      </c>
      <c r="AB32" s="43"/>
      <c r="AC32" s="23">
        <f>Q32+S32+U32+W32+Y32</f>
        <v>6754</v>
      </c>
      <c r="AE32" s="5" t="s">
        <v>0</v>
      </c>
      <c r="AF32" s="44">
        <f>IFERROR(B32/Q32,"N.A.")</f>
        <v>9912.822580645161</v>
      </c>
      <c r="AG32" s="45"/>
      <c r="AH32" s="44">
        <f>IFERROR(D32/S32,"N.A.")</f>
        <v>2196.7567567567567</v>
      </c>
      <c r="AI32" s="45"/>
      <c r="AJ32" s="44">
        <f>IFERROR(F32/U32,"N.A.")</f>
        <v>24910.344827586207</v>
      </c>
      <c r="AK32" s="45"/>
      <c r="AL32" s="44">
        <f>IFERROR(H32/W32,"N.A.")</f>
        <v>4995.588235294118</v>
      </c>
      <c r="AM32" s="45"/>
      <c r="AN32" s="44">
        <f>IFERROR(J32/Y32,"N.A.")</f>
        <v>0</v>
      </c>
      <c r="AO32" s="45"/>
      <c r="AP32" s="44">
        <f>IFERROR(L32/AA32,"N.A.")</f>
        <v>9176.9218241042345</v>
      </c>
      <c r="AQ32" s="45"/>
      <c r="AR32" s="16">
        <f>IFERROR(N32/AC32, "N.A.")</f>
        <v>9176.9218241042345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1760000</v>
      </c>
      <c r="C39" s="2"/>
      <c r="D39" s="2"/>
      <c r="E39" s="2"/>
      <c r="F39" s="2"/>
      <c r="G39" s="2"/>
      <c r="H39" s="2">
        <v>1584000</v>
      </c>
      <c r="I39" s="2"/>
      <c r="J39" s="2"/>
      <c r="K39" s="2"/>
      <c r="L39" s="1">
        <f>B39+D39+F39+H39+J39</f>
        <v>3344000</v>
      </c>
      <c r="M39" s="13">
        <f>C39+E39+G39+I39+K39</f>
        <v>0</v>
      </c>
      <c r="N39" s="14">
        <f>L39+M39</f>
        <v>3344000</v>
      </c>
      <c r="P39" s="3" t="s">
        <v>12</v>
      </c>
      <c r="Q39" s="2">
        <v>176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704</v>
      </c>
      <c r="X39" s="2">
        <v>0</v>
      </c>
      <c r="Y39" s="2">
        <v>0</v>
      </c>
      <c r="Z39" s="2">
        <v>0</v>
      </c>
      <c r="AA39" s="1">
        <f>Q39+S39+U39+W39+Y39</f>
        <v>880</v>
      </c>
      <c r="AB39" s="13">
        <f>R39+T39+V39+X39+Z39</f>
        <v>0</v>
      </c>
      <c r="AC39" s="14">
        <f>AA39+AB39</f>
        <v>880</v>
      </c>
      <c r="AE39" s="3" t="s">
        <v>12</v>
      </c>
      <c r="AF39" s="2">
        <f>IFERROR(B39/Q39, "N.A.")</f>
        <v>10000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2250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3800</v>
      </c>
      <c r="AQ39" s="13" t="str">
        <f t="shared" si="30"/>
        <v>N.A.</v>
      </c>
      <c r="AR39" s="14">
        <f t="shared" si="30"/>
        <v>3800</v>
      </c>
    </row>
    <row r="40" spans="1:44" ht="15" customHeight="1" thickBot="1" x14ac:dyDescent="0.3">
      <c r="A40" s="3" t="s">
        <v>13</v>
      </c>
      <c r="B40" s="2">
        <v>1475760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1475760</v>
      </c>
      <c r="M40" s="13">
        <f t="shared" si="31"/>
        <v>0</v>
      </c>
      <c r="N40" s="14">
        <f t="shared" ref="N40:N42" si="32">L40+M40</f>
        <v>1475760</v>
      </c>
      <c r="P40" s="3" t="s">
        <v>13</v>
      </c>
      <c r="Q40" s="2">
        <v>286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286</v>
      </c>
      <c r="AB40" s="13">
        <f t="shared" si="33"/>
        <v>0</v>
      </c>
      <c r="AC40" s="14">
        <f t="shared" ref="AC40:AC42" si="34">AA40+AB40</f>
        <v>286</v>
      </c>
      <c r="AE40" s="3" t="s">
        <v>13</v>
      </c>
      <c r="AF40" s="2">
        <f t="shared" ref="AF40:AF43" si="35">IFERROR(B40/Q40, "N.A.")</f>
        <v>5160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5160</v>
      </c>
      <c r="AQ40" s="13" t="str">
        <f t="shared" si="30"/>
        <v>N.A.</v>
      </c>
      <c r="AR40" s="14">
        <f t="shared" si="30"/>
        <v>5160</v>
      </c>
    </row>
    <row r="41" spans="1:44" ht="15" customHeight="1" thickBot="1" x14ac:dyDescent="0.3">
      <c r="A41" s="3" t="s">
        <v>14</v>
      </c>
      <c r="B41" s="2">
        <v>5971460</v>
      </c>
      <c r="C41" s="2">
        <v>5814380</v>
      </c>
      <c r="D41" s="2"/>
      <c r="E41" s="2"/>
      <c r="F41" s="2"/>
      <c r="G41" s="2">
        <v>4540800</v>
      </c>
      <c r="H41" s="2"/>
      <c r="I41" s="2"/>
      <c r="J41" s="2"/>
      <c r="K41" s="2"/>
      <c r="L41" s="1">
        <f t="shared" si="31"/>
        <v>5971460</v>
      </c>
      <c r="M41" s="13">
        <f t="shared" si="31"/>
        <v>10355180</v>
      </c>
      <c r="N41" s="14">
        <f t="shared" si="32"/>
        <v>16326640</v>
      </c>
      <c r="P41" s="3" t="s">
        <v>14</v>
      </c>
      <c r="Q41" s="2">
        <v>924</v>
      </c>
      <c r="R41" s="2">
        <v>858</v>
      </c>
      <c r="S41" s="2">
        <v>0</v>
      </c>
      <c r="T41" s="2">
        <v>0</v>
      </c>
      <c r="U41" s="2">
        <v>0</v>
      </c>
      <c r="V41" s="2">
        <v>176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924</v>
      </c>
      <c r="AB41" s="13">
        <f t="shared" si="33"/>
        <v>1034</v>
      </c>
      <c r="AC41" s="14">
        <f t="shared" si="34"/>
        <v>1958</v>
      </c>
      <c r="AE41" s="3" t="s">
        <v>14</v>
      </c>
      <c r="AF41" s="2">
        <f t="shared" si="35"/>
        <v>6462.6190476190477</v>
      </c>
      <c r="AG41" s="2">
        <f t="shared" si="30"/>
        <v>6776.666666666667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25800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6462.6190476190477</v>
      </c>
      <c r="AQ41" s="13">
        <f t="shared" si="30"/>
        <v>10014.680851063829</v>
      </c>
      <c r="AR41" s="14">
        <f t="shared" si="30"/>
        <v>8338.4269662921342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9207220</v>
      </c>
      <c r="C43" s="2">
        <v>5814380</v>
      </c>
      <c r="D43" s="2"/>
      <c r="E43" s="2"/>
      <c r="F43" s="2"/>
      <c r="G43" s="2">
        <v>4540800</v>
      </c>
      <c r="H43" s="2">
        <v>1584000</v>
      </c>
      <c r="I43" s="2"/>
      <c r="J43" s="2"/>
      <c r="K43" s="2"/>
      <c r="L43" s="1">
        <f t="shared" ref="L43" si="36">B43+D43+F43+H43+J43</f>
        <v>10791220</v>
      </c>
      <c r="M43" s="13">
        <f t="shared" ref="M43" si="37">C43+E43+G43+I43+K43</f>
        <v>10355180</v>
      </c>
      <c r="N43" s="21">
        <f t="shared" ref="N43" si="38">L43+M43</f>
        <v>21146400</v>
      </c>
      <c r="P43" s="4" t="s">
        <v>16</v>
      </c>
      <c r="Q43" s="2">
        <v>1386</v>
      </c>
      <c r="R43" s="2">
        <v>858</v>
      </c>
      <c r="S43" s="2">
        <v>0</v>
      </c>
      <c r="T43" s="2">
        <v>0</v>
      </c>
      <c r="U43" s="2">
        <v>0</v>
      </c>
      <c r="V43" s="2">
        <v>176</v>
      </c>
      <c r="W43" s="2">
        <v>704</v>
      </c>
      <c r="X43" s="2">
        <v>0</v>
      </c>
      <c r="Y43" s="2">
        <v>0</v>
      </c>
      <c r="Z43" s="2">
        <v>0</v>
      </c>
      <c r="AA43" s="1">
        <f t="shared" ref="AA43" si="39">Q43+S43+U43+W43+Y43</f>
        <v>2090</v>
      </c>
      <c r="AB43" s="13">
        <f t="shared" ref="AB43" si="40">R43+T43+V43+X43+Z43</f>
        <v>1034</v>
      </c>
      <c r="AC43" s="21">
        <f t="shared" ref="AC43" si="41">AA43+AB43</f>
        <v>3124</v>
      </c>
      <c r="AE43" s="4" t="s">
        <v>16</v>
      </c>
      <c r="AF43" s="2">
        <f t="shared" si="35"/>
        <v>6643.0158730158728</v>
      </c>
      <c r="AG43" s="2">
        <f t="shared" si="30"/>
        <v>6776.666666666667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25800</v>
      </c>
      <c r="AL43" s="2">
        <f t="shared" si="30"/>
        <v>2250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5163.2631578947367</v>
      </c>
      <c r="AQ43" s="13">
        <f t="shared" ref="AQ43" si="43">IFERROR(M43/AB43, "N.A.")</f>
        <v>10014.680851063829</v>
      </c>
      <c r="AR43" s="14">
        <f t="shared" ref="AR43" si="44">IFERROR(N43/AC43, "N.A.")</f>
        <v>6769.0140845070418</v>
      </c>
    </row>
    <row r="44" spans="1:44" ht="15" customHeight="1" thickBot="1" x14ac:dyDescent="0.3">
      <c r="A44" s="5" t="s">
        <v>0</v>
      </c>
      <c r="B44" s="42">
        <f>B43+C43</f>
        <v>15021600</v>
      </c>
      <c r="C44" s="43"/>
      <c r="D44" s="42">
        <f>D43+E43</f>
        <v>0</v>
      </c>
      <c r="E44" s="43"/>
      <c r="F44" s="42">
        <f>F43+G43</f>
        <v>4540800</v>
      </c>
      <c r="G44" s="43"/>
      <c r="H44" s="42">
        <f>H43+I43</f>
        <v>1584000</v>
      </c>
      <c r="I44" s="43"/>
      <c r="J44" s="42">
        <f>J43+K43</f>
        <v>0</v>
      </c>
      <c r="K44" s="43"/>
      <c r="L44" s="42">
        <f>L43+M43</f>
        <v>21146400</v>
      </c>
      <c r="M44" s="46"/>
      <c r="N44" s="22">
        <f>B44+D44+F44+H44+J44</f>
        <v>21146400</v>
      </c>
      <c r="P44" s="5" t="s">
        <v>0</v>
      </c>
      <c r="Q44" s="42">
        <f>Q43+R43</f>
        <v>2244</v>
      </c>
      <c r="R44" s="43"/>
      <c r="S44" s="42">
        <f>S43+T43</f>
        <v>0</v>
      </c>
      <c r="T44" s="43"/>
      <c r="U44" s="42">
        <f>U43+V43</f>
        <v>176</v>
      </c>
      <c r="V44" s="43"/>
      <c r="W44" s="42">
        <f>W43+X43</f>
        <v>704</v>
      </c>
      <c r="X44" s="43"/>
      <c r="Y44" s="42">
        <f>Y43+Z43</f>
        <v>0</v>
      </c>
      <c r="Z44" s="43"/>
      <c r="AA44" s="42">
        <f>AA43+AB43</f>
        <v>3124</v>
      </c>
      <c r="AB44" s="46"/>
      <c r="AC44" s="22">
        <f>Q44+S44+U44+W44+Y44</f>
        <v>3124</v>
      </c>
      <c r="AE44" s="5" t="s">
        <v>0</v>
      </c>
      <c r="AF44" s="44">
        <f>IFERROR(B44/Q44,"N.A.")</f>
        <v>6694.1176470588234</v>
      </c>
      <c r="AG44" s="45"/>
      <c r="AH44" s="44" t="str">
        <f>IFERROR(D44/S44,"N.A.")</f>
        <v>N.A.</v>
      </c>
      <c r="AI44" s="45"/>
      <c r="AJ44" s="44">
        <f>IFERROR(F44/U44,"N.A.")</f>
        <v>25800</v>
      </c>
      <c r="AK44" s="45"/>
      <c r="AL44" s="44">
        <f>IFERROR(H44/W44,"N.A.")</f>
        <v>2250</v>
      </c>
      <c r="AM44" s="45"/>
      <c r="AN44" s="44" t="str">
        <f>IFERROR(J44/Y44,"N.A.")</f>
        <v>N.A.</v>
      </c>
      <c r="AO44" s="45"/>
      <c r="AP44" s="44">
        <f>IFERROR(L44/AA44,"N.A.")</f>
        <v>6769.0140845070418</v>
      </c>
      <c r="AQ44" s="45"/>
      <c r="AR44" s="16">
        <f>IFERROR(N44/AC44, "N.A.")</f>
        <v>6769.0140845070418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2E3AB9-6F45-486C-B895-412327DF5D5F}">
  <ds:schemaRefs>
    <ds:schemaRef ds:uri="http://purl.org/dc/dcmitype/"/>
    <ds:schemaRef ds:uri="http://www.w3.org/XML/1998/namespace"/>
    <ds:schemaRef ds:uri="http://purl.org/dc/elements/1.1/"/>
    <ds:schemaRef ds:uri="http://schemas.microsoft.com/office/2006/documentManagement/types"/>
    <ds:schemaRef ds:uri="3946fdfc-da00-409a-95df-cd9f19cc2a9a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2022 T1</dc:title>
  <dc:subject>Matriz Hussmanns Quintana Roo, 2022-T1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2025-12-16T14:50:18Z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